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а ППО 154\"/>
    </mc:Choice>
  </mc:AlternateContent>
  <xr:revisionPtr revIDLastSave="0" documentId="13_ncr:1_{B2BF6973-F30C-44C9-B6BF-E7BA6B600E1C}" xr6:coauthVersionLast="45" xr6:coauthVersionMax="45" xr10:uidLastSave="{00000000-0000-0000-0000-000000000000}"/>
  <bookViews>
    <workbookView xWindow="1170" yWindow="1170" windowWidth="19650" windowHeight="11385" xr2:uid="{00000000-000D-0000-FFFF-FFFF00000000}"/>
  </bookViews>
  <sheets>
    <sheet name="7-8" sheetId="64" r:id="rId1"/>
    <sheet name="9-11" sheetId="59" r:id="rId2"/>
  </sheets>
  <definedNames>
    <definedName name="_xlnm._FilterDatabase" localSheetId="0" hidden="1">'7-8'!$A$6:$P$60</definedName>
    <definedName name="_xlnm._FilterDatabase" localSheetId="1" hidden="1">'9-11'!$A$7:$V$73</definedName>
    <definedName name="Лист_регистрации7" localSheetId="0">#REF!</definedName>
    <definedName name="Лист_регистрации7">#REF!</definedName>
    <definedName name="оо" localSheetId="0">#REF!</definedName>
    <definedName name="оо">#REF!</definedName>
    <definedName name="оу" localSheetId="0">#REF!</definedName>
    <definedName name="оу">#REF!</definedName>
    <definedName name="пп" localSheetId="0">#REF!</definedName>
    <definedName name="пп">#REF!</definedName>
  </definedNames>
  <calcPr calcId="181029"/>
</workbook>
</file>

<file path=xl/calcChain.xml><?xml version="1.0" encoding="utf-8"?>
<calcChain xmlns="http://schemas.openxmlformats.org/spreadsheetml/2006/main">
  <c r="K73" i="59" l="1"/>
  <c r="I73" i="59"/>
  <c r="K70" i="59"/>
  <c r="I70" i="59"/>
  <c r="P70" i="59" s="1"/>
  <c r="M69" i="59"/>
  <c r="K69" i="59"/>
  <c r="I69" i="59"/>
  <c r="M68" i="59"/>
  <c r="K68" i="59"/>
  <c r="I68" i="59"/>
  <c r="M67" i="59"/>
  <c r="K67" i="59"/>
  <c r="I67" i="59"/>
  <c r="M65" i="59"/>
  <c r="K65" i="59"/>
  <c r="I65" i="59"/>
  <c r="M57" i="59"/>
  <c r="K57" i="59"/>
  <c r="I57" i="59"/>
  <c r="M63" i="59"/>
  <c r="K63" i="59"/>
  <c r="I63" i="59"/>
  <c r="M66" i="59"/>
  <c r="K66" i="59"/>
  <c r="I66" i="59"/>
  <c r="M56" i="59"/>
  <c r="K56" i="59"/>
  <c r="I56" i="59"/>
  <c r="M62" i="59"/>
  <c r="K62" i="59"/>
  <c r="I62" i="59"/>
  <c r="M47" i="59"/>
  <c r="K47" i="59"/>
  <c r="I47" i="59"/>
  <c r="M61" i="59"/>
  <c r="K61" i="59"/>
  <c r="I61" i="59"/>
  <c r="M58" i="59"/>
  <c r="K58" i="59"/>
  <c r="I58" i="59"/>
  <c r="M54" i="59"/>
  <c r="K54" i="59"/>
  <c r="I54" i="59"/>
  <c r="M49" i="59"/>
  <c r="K49" i="59"/>
  <c r="I49" i="59"/>
  <c r="M64" i="59"/>
  <c r="K64" i="59"/>
  <c r="I64" i="59"/>
  <c r="M72" i="59"/>
  <c r="K72" i="59"/>
  <c r="I72" i="59"/>
  <c r="M59" i="59"/>
  <c r="K59" i="59"/>
  <c r="I59" i="59"/>
  <c r="M52" i="59"/>
  <c r="K52" i="59"/>
  <c r="I52" i="59"/>
  <c r="M53" i="59"/>
  <c r="K53" i="59"/>
  <c r="I53" i="59"/>
  <c r="M50" i="59"/>
  <c r="K50" i="59"/>
  <c r="I50" i="59"/>
  <c r="M42" i="59"/>
  <c r="K42" i="59"/>
  <c r="I42" i="59"/>
  <c r="M60" i="59"/>
  <c r="K60" i="59"/>
  <c r="I60" i="59"/>
  <c r="M71" i="59"/>
  <c r="K71" i="59"/>
  <c r="I71" i="59"/>
  <c r="M51" i="59"/>
  <c r="K51" i="59"/>
  <c r="I51" i="59"/>
  <c r="M43" i="59"/>
  <c r="K43" i="59"/>
  <c r="I43" i="59"/>
  <c r="M46" i="59"/>
  <c r="K46" i="59"/>
  <c r="I46" i="59"/>
  <c r="M55" i="59"/>
  <c r="K55" i="59"/>
  <c r="I55" i="59"/>
  <c r="M38" i="59"/>
  <c r="K38" i="59"/>
  <c r="I38" i="59"/>
  <c r="M39" i="59"/>
  <c r="K39" i="59"/>
  <c r="I39" i="59"/>
  <c r="M48" i="59"/>
  <c r="K48" i="59"/>
  <c r="I48" i="59"/>
  <c r="M35" i="59"/>
  <c r="K35" i="59"/>
  <c r="I35" i="59"/>
  <c r="M44" i="59"/>
  <c r="K44" i="59"/>
  <c r="I44" i="59"/>
  <c r="M41" i="59"/>
  <c r="K41" i="59"/>
  <c r="I41" i="59"/>
  <c r="M45" i="59"/>
  <c r="K45" i="59"/>
  <c r="I45" i="59"/>
  <c r="M29" i="59"/>
  <c r="K29" i="59"/>
  <c r="I29" i="59"/>
  <c r="M33" i="59"/>
  <c r="K33" i="59"/>
  <c r="I33" i="59"/>
  <c r="M36" i="59"/>
  <c r="K36" i="59"/>
  <c r="I36" i="59"/>
  <c r="M27" i="59"/>
  <c r="K27" i="59"/>
  <c r="I27" i="59"/>
  <c r="M25" i="59"/>
  <c r="K25" i="59"/>
  <c r="I25" i="59"/>
  <c r="M37" i="59"/>
  <c r="K37" i="59"/>
  <c r="I37" i="59"/>
  <c r="M31" i="59"/>
  <c r="K31" i="59"/>
  <c r="I31" i="59"/>
  <c r="M34" i="59"/>
  <c r="K34" i="59"/>
  <c r="I34" i="59"/>
  <c r="M40" i="59"/>
  <c r="K40" i="59"/>
  <c r="I40" i="59"/>
  <c r="M22" i="59"/>
  <c r="K22" i="59"/>
  <c r="I22" i="59"/>
  <c r="M30" i="59"/>
  <c r="K30" i="59"/>
  <c r="I30" i="59"/>
  <c r="M28" i="59"/>
  <c r="K28" i="59"/>
  <c r="I28" i="59"/>
  <c r="M20" i="59"/>
  <c r="K20" i="59"/>
  <c r="I20" i="59"/>
  <c r="M18" i="59"/>
  <c r="K18" i="59"/>
  <c r="I18" i="59"/>
  <c r="M32" i="59"/>
  <c r="K32" i="59"/>
  <c r="I32" i="59"/>
  <c r="M13" i="59"/>
  <c r="K13" i="59"/>
  <c r="I13" i="59"/>
  <c r="M24" i="59"/>
  <c r="K24" i="59"/>
  <c r="I24" i="59"/>
  <c r="M17" i="59"/>
  <c r="K17" i="59"/>
  <c r="I17" i="59"/>
  <c r="M21" i="59"/>
  <c r="K21" i="59"/>
  <c r="I21" i="59"/>
  <c r="M19" i="59"/>
  <c r="K19" i="59"/>
  <c r="I19" i="59"/>
  <c r="M26" i="59"/>
  <c r="K26" i="59"/>
  <c r="I26" i="59"/>
  <c r="M23" i="59"/>
  <c r="K23" i="59"/>
  <c r="I23" i="59"/>
  <c r="M15" i="59"/>
  <c r="K15" i="59"/>
  <c r="I15" i="59"/>
  <c r="M14" i="59"/>
  <c r="K14" i="59"/>
  <c r="I14" i="59"/>
  <c r="M16" i="59"/>
  <c r="K16" i="59"/>
  <c r="I16" i="59"/>
  <c r="M12" i="59"/>
  <c r="K12" i="59"/>
  <c r="I12" i="59"/>
  <c r="M10" i="59"/>
  <c r="K10" i="59"/>
  <c r="I10" i="59"/>
  <c r="M11" i="59"/>
  <c r="K11" i="59"/>
  <c r="I11" i="59"/>
  <c r="M9" i="59"/>
  <c r="K9" i="59"/>
  <c r="I9" i="59"/>
  <c r="M8" i="59"/>
  <c r="K8" i="59"/>
  <c r="I8" i="59"/>
  <c r="K59" i="64"/>
  <c r="I59" i="64"/>
  <c r="M60" i="64"/>
  <c r="K60" i="64"/>
  <c r="I60" i="64"/>
  <c r="M53" i="64"/>
  <c r="K53" i="64"/>
  <c r="I53" i="64"/>
  <c r="M52" i="64"/>
  <c r="K52" i="64"/>
  <c r="I52" i="64"/>
  <c r="M58" i="64"/>
  <c r="K58" i="64"/>
  <c r="I58" i="64"/>
  <c r="M50" i="64"/>
  <c r="K50" i="64"/>
  <c r="I50" i="64"/>
  <c r="M51" i="64"/>
  <c r="K51" i="64"/>
  <c r="I51" i="64"/>
  <c r="M47" i="64"/>
  <c r="K47" i="64"/>
  <c r="I47" i="64"/>
  <c r="M45" i="64"/>
  <c r="K45" i="64"/>
  <c r="I45" i="64"/>
  <c r="M57" i="64"/>
  <c r="K57" i="64"/>
  <c r="I57" i="64"/>
  <c r="M49" i="64"/>
  <c r="K49" i="64"/>
  <c r="I49" i="64"/>
  <c r="M43" i="64"/>
  <c r="K43" i="64"/>
  <c r="I43" i="64"/>
  <c r="M36" i="64"/>
  <c r="K36" i="64"/>
  <c r="I36" i="64"/>
  <c r="M34" i="64"/>
  <c r="K34" i="64"/>
  <c r="I34" i="64"/>
  <c r="M48" i="64"/>
  <c r="K48" i="64"/>
  <c r="I48" i="64"/>
  <c r="M35" i="64"/>
  <c r="K35" i="64"/>
  <c r="I35" i="64"/>
  <c r="M41" i="64"/>
  <c r="K41" i="64"/>
  <c r="I41" i="64"/>
  <c r="M56" i="64"/>
  <c r="K56" i="64"/>
  <c r="I56" i="64"/>
  <c r="M30" i="64"/>
  <c r="K30" i="64"/>
  <c r="I30" i="64"/>
  <c r="M42" i="64"/>
  <c r="K42" i="64"/>
  <c r="I42" i="64"/>
  <c r="M40" i="64"/>
  <c r="K40" i="64"/>
  <c r="I40" i="64"/>
  <c r="M33" i="64"/>
  <c r="K33" i="64"/>
  <c r="I33" i="64"/>
  <c r="M46" i="64"/>
  <c r="K46" i="64"/>
  <c r="I46" i="64"/>
  <c r="M38" i="64"/>
  <c r="K38" i="64"/>
  <c r="I38" i="64"/>
  <c r="M32" i="64"/>
  <c r="K32" i="64"/>
  <c r="I32" i="64"/>
  <c r="M31" i="64"/>
  <c r="K31" i="64"/>
  <c r="I31" i="64"/>
  <c r="M39" i="64"/>
  <c r="K39" i="64"/>
  <c r="I39" i="64"/>
  <c r="M37" i="64"/>
  <c r="K37" i="64"/>
  <c r="I37" i="64"/>
  <c r="M44" i="64"/>
  <c r="K44" i="64"/>
  <c r="I44" i="64"/>
  <c r="M55" i="64"/>
  <c r="K55" i="64"/>
  <c r="I55" i="64"/>
  <c r="M28" i="64"/>
  <c r="K28" i="64"/>
  <c r="I28" i="64"/>
  <c r="M25" i="64"/>
  <c r="K25" i="64"/>
  <c r="I25" i="64"/>
  <c r="M29" i="64"/>
  <c r="K29" i="64"/>
  <c r="I29" i="64"/>
  <c r="M20" i="64"/>
  <c r="K20" i="64"/>
  <c r="I20" i="64"/>
  <c r="M23" i="64"/>
  <c r="K23" i="64"/>
  <c r="I23" i="64"/>
  <c r="M27" i="64"/>
  <c r="K27" i="64"/>
  <c r="I27" i="64"/>
  <c r="M26" i="64"/>
  <c r="K26" i="64"/>
  <c r="I26" i="64"/>
  <c r="M54" i="64"/>
  <c r="K54" i="64"/>
  <c r="I54" i="64"/>
  <c r="M22" i="64"/>
  <c r="K22" i="64"/>
  <c r="I22" i="64"/>
  <c r="M21" i="64"/>
  <c r="K21" i="64"/>
  <c r="I21" i="64"/>
  <c r="M19" i="64"/>
  <c r="K19" i="64"/>
  <c r="I19" i="64"/>
  <c r="M24" i="64"/>
  <c r="K24" i="64"/>
  <c r="I24" i="64"/>
  <c r="M17" i="64"/>
  <c r="K17" i="64"/>
  <c r="I17" i="64"/>
  <c r="M18" i="64"/>
  <c r="K18" i="64"/>
  <c r="I18" i="64"/>
  <c r="M16" i="64"/>
  <c r="K16" i="64"/>
  <c r="I16" i="64"/>
  <c r="M15" i="64"/>
  <c r="K15" i="64"/>
  <c r="I15" i="64"/>
  <c r="M9" i="64"/>
  <c r="K9" i="64"/>
  <c r="I9" i="64"/>
  <c r="M11" i="64"/>
  <c r="K11" i="64"/>
  <c r="I11" i="64"/>
  <c r="M13" i="64"/>
  <c r="K13" i="64"/>
  <c r="I13" i="64"/>
  <c r="M14" i="64"/>
  <c r="K14" i="64"/>
  <c r="I14" i="64"/>
  <c r="M10" i="64"/>
  <c r="K10" i="64"/>
  <c r="I10" i="64"/>
  <c r="M12" i="64"/>
  <c r="K12" i="64"/>
  <c r="I12" i="64"/>
  <c r="M8" i="64"/>
  <c r="K8" i="64"/>
  <c r="I8" i="64"/>
  <c r="P59" i="64" l="1"/>
  <c r="P9" i="59"/>
  <c r="P10" i="64"/>
  <c r="P9" i="64"/>
  <c r="P17" i="64"/>
  <c r="P22" i="64"/>
  <c r="P23" i="64"/>
  <c r="P28" i="64"/>
  <c r="P39" i="64"/>
  <c r="P46" i="64"/>
  <c r="P30" i="64"/>
  <c r="P48" i="64"/>
  <c r="P49" i="64"/>
  <c r="P51" i="64"/>
  <c r="P53" i="64"/>
  <c r="P12" i="64"/>
  <c r="P11" i="64"/>
  <c r="P18" i="64"/>
  <c r="P21" i="64"/>
  <c r="P27" i="64"/>
  <c r="P25" i="64"/>
  <c r="P37" i="64"/>
  <c r="P38" i="64"/>
  <c r="P42" i="64"/>
  <c r="P35" i="64"/>
  <c r="P43" i="64"/>
  <c r="P47" i="64"/>
  <c r="P52" i="64"/>
  <c r="P8" i="64"/>
  <c r="P13" i="64"/>
  <c r="P16" i="64"/>
  <c r="P19" i="64"/>
  <c r="P26" i="64"/>
  <c r="P29" i="64"/>
  <c r="P44" i="64"/>
  <c r="P32" i="64"/>
  <c r="P40" i="64"/>
  <c r="P41" i="64"/>
  <c r="P36" i="64"/>
  <c r="P45" i="64"/>
  <c r="P58" i="64"/>
  <c r="P14" i="64"/>
  <c r="P15" i="64"/>
  <c r="P24" i="64"/>
  <c r="P54" i="64"/>
  <c r="P20" i="64"/>
  <c r="P55" i="64"/>
  <c r="P31" i="64"/>
  <c r="P33" i="64"/>
  <c r="P56" i="64"/>
  <c r="P34" i="64"/>
  <c r="P57" i="64"/>
  <c r="P50" i="64"/>
  <c r="P60" i="64"/>
  <c r="P73" i="59"/>
  <c r="P26" i="59"/>
  <c r="P24" i="59"/>
  <c r="P20" i="59"/>
  <c r="P40" i="59"/>
  <c r="P25" i="59"/>
  <c r="P29" i="59"/>
  <c r="P35" i="59"/>
  <c r="P55" i="59"/>
  <c r="P71" i="59"/>
  <c r="P53" i="59"/>
  <c r="P64" i="59"/>
  <c r="P61" i="59"/>
  <c r="P66" i="59"/>
  <c r="P67" i="59"/>
  <c r="P11" i="59"/>
  <c r="P14" i="59"/>
  <c r="P21" i="59"/>
  <c r="P32" i="59"/>
  <c r="P30" i="59"/>
  <c r="P31" i="59"/>
  <c r="P36" i="59"/>
  <c r="P41" i="59"/>
  <c r="P39" i="59"/>
  <c r="P43" i="59"/>
  <c r="P42" i="59"/>
  <c r="P59" i="59"/>
  <c r="P54" i="59"/>
  <c r="P62" i="59"/>
  <c r="P57" i="59"/>
  <c r="P69" i="59"/>
  <c r="P8" i="59"/>
  <c r="P12" i="59"/>
  <c r="P10" i="59"/>
  <c r="P15" i="59"/>
  <c r="P23" i="59"/>
  <c r="P17" i="59"/>
  <c r="P18" i="59"/>
  <c r="P22" i="59"/>
  <c r="P37" i="59"/>
  <c r="P33" i="59"/>
  <c r="P44" i="59"/>
  <c r="P38" i="59"/>
  <c r="P51" i="59"/>
  <c r="P50" i="59"/>
  <c r="P72" i="59"/>
  <c r="P58" i="59"/>
  <c r="P56" i="59"/>
  <c r="P65" i="59"/>
  <c r="P16" i="59"/>
  <c r="P19" i="59"/>
  <c r="P13" i="59"/>
  <c r="P28" i="59"/>
  <c r="P34" i="59"/>
  <c r="P27" i="59"/>
  <c r="P45" i="59"/>
  <c r="P48" i="59"/>
  <c r="P46" i="59"/>
  <c r="P60" i="59"/>
  <c r="P52" i="59"/>
  <c r="P49" i="59"/>
  <c r="P47" i="59"/>
  <c r="P63" i="59"/>
  <c r="P68" i="59"/>
</calcChain>
</file>

<file path=xl/sharedStrings.xml><?xml version="1.0" encoding="utf-8"?>
<sst xmlns="http://schemas.openxmlformats.org/spreadsheetml/2006/main" count="670" uniqueCount="405">
  <si>
    <t>Класс</t>
  </si>
  <si>
    <t>№
п/п</t>
  </si>
  <si>
    <t>Код (шифр)
участника</t>
  </si>
  <si>
    <t>/</t>
  </si>
  <si>
    <t>(фамилия)                                     (подпись)</t>
  </si>
  <si>
    <t>Члены жюри:</t>
  </si>
  <si>
    <t>Председатель жюри:</t>
  </si>
  <si>
    <t>ИТОГОВЫЙ ПРОТОКОЛ</t>
  </si>
  <si>
    <t>заседания жюри  окружного этапа всероссийской олимпиады школьников в 2020/2021 учебном году</t>
  </si>
  <si>
    <t>Фамилия</t>
  </si>
  <si>
    <t>Имя</t>
  </si>
  <si>
    <t>Отчество</t>
  </si>
  <si>
    <t>Итоговая сумма баллов</t>
  </si>
  <si>
    <r>
      <t xml:space="preserve">Образовательное учреждение </t>
    </r>
    <r>
      <rPr>
        <b/>
        <sz val="12"/>
        <color rgb="FFFF0000"/>
        <rFont val="Times New Roman"/>
        <family val="1"/>
        <charset val="204"/>
      </rPr>
      <t>(полностью по уставу)</t>
    </r>
  </si>
  <si>
    <t>по предмету __физическая культура (ЮНОШИ)_</t>
  </si>
  <si>
    <t>по предмету _физическая культура (ЮНОШИ)_</t>
  </si>
  <si>
    <t>Аганов</t>
  </si>
  <si>
    <t>Арсений</t>
  </si>
  <si>
    <t>Алексеевич</t>
  </si>
  <si>
    <t>муниципальное бюджетное общеобразовательное учреждение «Школа 41 «Гармония» с углубленным изучением отдельных предметов» городского округа Самара</t>
  </si>
  <si>
    <t>Апаркин</t>
  </si>
  <si>
    <t>Матвей</t>
  </si>
  <si>
    <t>Дмитриевич</t>
  </si>
  <si>
    <t>муниципальное бюджетное общеобразовательное учреждение "Школа № 147 имени П.М.Еськова" городского округа Самара</t>
  </si>
  <si>
    <t>муниципальное бюджетное общеобразовательное учреждение "Самарский спортивный лицей" городского округа Самара</t>
  </si>
  <si>
    <t>Бибарсов</t>
  </si>
  <si>
    <t>Булат</t>
  </si>
  <si>
    <t>Рафикович</t>
  </si>
  <si>
    <t>Болычев</t>
  </si>
  <si>
    <t>Всеволод</t>
  </si>
  <si>
    <t>Владиславович</t>
  </si>
  <si>
    <t>муниципальное бюджетное общеобразовательное учреждение «Гимназия № 2» городского округа Самара</t>
  </si>
  <si>
    <t>Вотченников</t>
  </si>
  <si>
    <t>Роман</t>
  </si>
  <si>
    <t>Юрьевич</t>
  </si>
  <si>
    <t>муниципальное бюджетное общеобразовательное учреждение "Школа №34 с углубленным изучением отдельных предметов имени Е.А. Зубчанинова" городского округа Самара</t>
  </si>
  <si>
    <t>муниципальное бюджетное общеобразовательное учреждение "Гимназия №133 имени Героя Социалистического Труда М.Б. Оводенко" городского округа Самара</t>
  </si>
  <si>
    <t>Данила</t>
  </si>
  <si>
    <t>Валерьевич</t>
  </si>
  <si>
    <t>Иван</t>
  </si>
  <si>
    <t>Владимирович</t>
  </si>
  <si>
    <t>Ярослав</t>
  </si>
  <si>
    <t>Александрович</t>
  </si>
  <si>
    <t>муниципальное бюджетное общеобразовательное учреждение "Школа № 148 с углубленным изучением отдельных предметов имени Героя Советского Союза Михалёва В.П." городского округа Самара</t>
  </si>
  <si>
    <t>Гурьянов</t>
  </si>
  <si>
    <t>Леонидович</t>
  </si>
  <si>
    <t>муниципальное бюджетное общеобразовательное учреждение Школа № 156 городского округа Самара</t>
  </si>
  <si>
    <t>Евгений</t>
  </si>
  <si>
    <t>муниципальное бюджетное общеобразовательное учреждение "Школа "Кадет" № 95 имени Героя Российской Федерации Золотухина Е.В." городского округа Самара</t>
  </si>
  <si>
    <t>Максим</t>
  </si>
  <si>
    <t>государственное бюджетное общеобразовательное учреждение Самарской области "Лицей авиационного профиля № 135 (Базовая школа Российской академии наук)"</t>
  </si>
  <si>
    <t>Кобелев</t>
  </si>
  <si>
    <t>Валентин</t>
  </si>
  <si>
    <t>Кривопалов</t>
  </si>
  <si>
    <t>Михаил</t>
  </si>
  <si>
    <t>муниципальное бюджетное общеобразовательное учреждение "Школа № 72" городского округа Самара</t>
  </si>
  <si>
    <t>Левин</t>
  </si>
  <si>
    <t>Вадимович</t>
  </si>
  <si>
    <t>Макаров</t>
  </si>
  <si>
    <t>Никита</t>
  </si>
  <si>
    <t>Миронов</t>
  </si>
  <si>
    <t>Андреевич</t>
  </si>
  <si>
    <t>государственное бюджетное общеобразовательное учреждение Самарской области «Гимназия№ 1 (Базовая школа Российской академии наук)»</t>
  </si>
  <si>
    <t>Александр</t>
  </si>
  <si>
    <t>Дмитреевич</t>
  </si>
  <si>
    <t>муниципальное бюджетное общеобразовательное учреждение "Школа №118" городского округа Самара</t>
  </si>
  <si>
    <t>Федор</t>
  </si>
  <si>
    <t>Романович</t>
  </si>
  <si>
    <t>муниципальное бюджетное общеобразовательное учреждение «Школа № 77» городского округа Самара</t>
  </si>
  <si>
    <t>Опанасенко</t>
  </si>
  <si>
    <t>Кирилл</t>
  </si>
  <si>
    <t>Антонович</t>
  </si>
  <si>
    <t>государственное бюджетное общеобразовательное учреждение Самарской области "Гимназия № 11 (Базовая школа Российской Академии Наук)"</t>
  </si>
  <si>
    <t>муниципальное бюджетное общеобразовательное учреждение "Школа №3 с углубленным изучением предметов имени Героя Советского Союза В.И. Фадеева" городского округа Самара</t>
  </si>
  <si>
    <t>Владислав</t>
  </si>
  <si>
    <t>муниципальное бюджетное общеобразовательное учреждение "Лицей "Технический" имени С.П. Королева" городского округа Самара</t>
  </si>
  <si>
    <t>Прошенков</t>
  </si>
  <si>
    <t>Алексей</t>
  </si>
  <si>
    <t>Евгеньевич</t>
  </si>
  <si>
    <t>Сергеенко</t>
  </si>
  <si>
    <t>Ильич</t>
  </si>
  <si>
    <t>муниципальное бюджетное общеобразовательное учреждение "Школа №99" городского округа Самара</t>
  </si>
  <si>
    <t>Даниил</t>
  </si>
  <si>
    <t>муниципальное бюджетное общеобразовательное учреждение "Школа № 102 с углубленным изучением отдельных предметов" городского округа Самара</t>
  </si>
  <si>
    <t>Терёшин</t>
  </si>
  <si>
    <t>Степан</t>
  </si>
  <si>
    <t>Михайлович</t>
  </si>
  <si>
    <t>муниципальное бюджетное общеобразовательное учреждение "Школа №55" городского округа Самара</t>
  </si>
  <si>
    <t>Тимонин</t>
  </si>
  <si>
    <t>Никитич</t>
  </si>
  <si>
    <t>Тюгаев</t>
  </si>
  <si>
    <t>Дмитрий</t>
  </si>
  <si>
    <t>Максимович</t>
  </si>
  <si>
    <t>муниципальное бюджетное общеобразовательное учреждение "Школа №174 имени И.П. Зорина" городского округа Самара</t>
  </si>
  <si>
    <t>Феоктистов</t>
  </si>
  <si>
    <t>Захар</t>
  </si>
  <si>
    <t>муниципальное бюджетное общеобразовательное учреждение "Школа № 63 с углубленным изучением отдельных предметов имени Мельникова Н.И." городского округа Самара</t>
  </si>
  <si>
    <t>Фошин</t>
  </si>
  <si>
    <t>муниципальное бюджетное общеобразовательное учреждение "Школа № 128 имени Героя Советского Союза А.А. Тимофеевой - Егоровой" городского округа Самара</t>
  </si>
  <si>
    <t>Хорев</t>
  </si>
  <si>
    <t>муниципальное бюджетное общеобразовательное учреждение "Школа № 121" городского округа Самара</t>
  </si>
  <si>
    <t>Артём</t>
  </si>
  <si>
    <t>муниципальное бюджетное общеобразовательное учреждение "Школа №86 имени Героя Социалистического Труда В.Я.Литвинова" городского округа Самара</t>
  </si>
  <si>
    <t>Демин</t>
  </si>
  <si>
    <t>Сергеевич</t>
  </si>
  <si>
    <t>муниципальное бюджетное общеобразовательное учреждение "Школа № 20 имени Героя Советского союза Н. Гастелло" городского округа Самара</t>
  </si>
  <si>
    <t>Климкин</t>
  </si>
  <si>
    <t>Олегович</t>
  </si>
  <si>
    <t>Кузнецов</t>
  </si>
  <si>
    <t>Родион</t>
  </si>
  <si>
    <t>Михалёв</t>
  </si>
  <si>
    <t>Владимир</t>
  </si>
  <si>
    <t>Хирсанов</t>
  </si>
  <si>
    <t>Чухрукидзе</t>
  </si>
  <si>
    <t>Леван</t>
  </si>
  <si>
    <t>Георгиевич</t>
  </si>
  <si>
    <t>Филипов</t>
  </si>
  <si>
    <t>Савинкин</t>
  </si>
  <si>
    <t>Валерий</t>
  </si>
  <si>
    <t>Игоревич</t>
  </si>
  <si>
    <t>Морозов</t>
  </si>
  <si>
    <t>Олег</t>
  </si>
  <si>
    <t>Трепов</t>
  </si>
  <si>
    <t>Егор</t>
  </si>
  <si>
    <t>Артурович</t>
  </si>
  <si>
    <t>муниципальное бюджетное общеобразовательное учреждение "Школа № 140 имени Героя Советского Союза В.В. Сапожникова" городского округа Самара</t>
  </si>
  <si>
    <t>Мясников</t>
  </si>
  <si>
    <t>муниципальное бюджетное общеобразовательное учреждение "Школа № 25 с углубленным изучением отдельных предметов имени сестер Харитоновых" городского округа Самара</t>
  </si>
  <si>
    <t>Артем</t>
  </si>
  <si>
    <t>муниципальное бюджетное общеобразовательное учереждение "Школа № 73" городского округа Самара</t>
  </si>
  <si>
    <t>Иванов</t>
  </si>
  <si>
    <t>Анатольевич</t>
  </si>
  <si>
    <t>муниципальное бюджетное общеобразовательное учреждение "Школа №103" городского округа Самара</t>
  </si>
  <si>
    <t>Ардеев</t>
  </si>
  <si>
    <t>Руслан</t>
  </si>
  <si>
    <t>Ильдарович</t>
  </si>
  <si>
    <t>муниципальное бюджетное общеобразовательное учреждение "Школа № 99" городского округа Самара</t>
  </si>
  <si>
    <t>Куляев</t>
  </si>
  <si>
    <t>муниципальное бюджетное общеобразовательное учреждение "Школа № 114 с углубленным изучением отдельных предметов" городского округа Самара</t>
  </si>
  <si>
    <t>Баканов</t>
  </si>
  <si>
    <t>Валентинович</t>
  </si>
  <si>
    <t>Батюрин</t>
  </si>
  <si>
    <t>муниципальное бюджетное общеобразовательное учреждение Школа № 146 городского округа Самара</t>
  </si>
  <si>
    <t>Кожевников</t>
  </si>
  <si>
    <t>Суринский</t>
  </si>
  <si>
    <t>Терешко</t>
  </si>
  <si>
    <t>муниципальное бюджетное общеобразовательное учреждение "Школа №154 с углубленным изучением отдельных предметов" городского округа Самара</t>
  </si>
  <si>
    <t>Рамазанов</t>
  </si>
  <si>
    <t>Рустамович</t>
  </si>
  <si>
    <t>Калмыков</t>
  </si>
  <si>
    <t>Медников</t>
  </si>
  <si>
    <t>Илья</t>
  </si>
  <si>
    <t>Васильев</t>
  </si>
  <si>
    <t>Денисович</t>
  </si>
  <si>
    <t>Жежеря</t>
  </si>
  <si>
    <t>муниципальное бюджетное общеобразовательное учреждение «Школа № 49» городского округа Самара</t>
  </si>
  <si>
    <t>Ручкин</t>
  </si>
  <si>
    <t>Казаков</t>
  </si>
  <si>
    <t>Степанович</t>
  </si>
  <si>
    <t>муниципальное бюджетное общеобразовательное учреждение "Школа № 122 им. Дороднова В.Г." городского округа Самара</t>
  </si>
  <si>
    <t>Боков</t>
  </si>
  <si>
    <t>Вячеславович</t>
  </si>
  <si>
    <t>Аббасов</t>
  </si>
  <si>
    <t>Марахим</t>
  </si>
  <si>
    <t>Шахин оглы</t>
  </si>
  <si>
    <t>Павел</t>
  </si>
  <si>
    <t>Кранчев</t>
  </si>
  <si>
    <t>Анатолий</t>
  </si>
  <si>
    <t>Редкозубов</t>
  </si>
  <si>
    <t>муниципальное бюджетное общеобразовательное учреждение "Лицей авиационного профиля №135" городского округа Самара</t>
  </si>
  <si>
    <t>Савельев</t>
  </si>
  <si>
    <t>Глухарев</t>
  </si>
  <si>
    <t>Киселёв</t>
  </si>
  <si>
    <t>Абдаллах</t>
  </si>
  <si>
    <t>Саед</t>
  </si>
  <si>
    <t>Раед Мохд</t>
  </si>
  <si>
    <t>Абдуллаев</t>
  </si>
  <si>
    <t>Сарвар</t>
  </si>
  <si>
    <t>Анвар угли</t>
  </si>
  <si>
    <t>Архипов</t>
  </si>
  <si>
    <t>Беляков</t>
  </si>
  <si>
    <t>Павлович</t>
  </si>
  <si>
    <t>Бондаренко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</si>
  <si>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</si>
  <si>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Букин</t>
  </si>
  <si>
    <t>Вельматов</t>
  </si>
  <si>
    <t>Воронцов</t>
  </si>
  <si>
    <t>Васильевич</t>
  </si>
  <si>
    <t>Головин</t>
  </si>
  <si>
    <t>Сергей</t>
  </si>
  <si>
    <t>Гольдебаев</t>
  </si>
  <si>
    <t>Гринблат</t>
  </si>
  <si>
    <t>Виталий</t>
  </si>
  <si>
    <t>Гюнтер</t>
  </si>
  <si>
    <t>Кичатый</t>
  </si>
  <si>
    <t>Красиков</t>
  </si>
  <si>
    <t>Артемович</t>
  </si>
  <si>
    <t>муниципальное бюджетное общеобразовательное учреждение "Классическая гимназия №54 "Воскресение" городского округа Самара</t>
  </si>
  <si>
    <t>Куликов</t>
  </si>
  <si>
    <t>Ланцев</t>
  </si>
  <si>
    <t>Игорь</t>
  </si>
  <si>
    <t>муниципальное бюджетное общеобразовательное учреждение "Школа № 80 имени Героя Социалистического Труда В.П.Земеца"городского округаСамара</t>
  </si>
  <si>
    <t>Литвинов</t>
  </si>
  <si>
    <t>Майоров</t>
  </si>
  <si>
    <t>Мартынов</t>
  </si>
  <si>
    <t>Мусинов</t>
  </si>
  <si>
    <t>Муфтяхетдинов</t>
  </si>
  <si>
    <t>Виктор</t>
  </si>
  <si>
    <t>Низовцев</t>
  </si>
  <si>
    <t>Пондин</t>
  </si>
  <si>
    <t>Попсуйко</t>
  </si>
  <si>
    <t>Постников</t>
  </si>
  <si>
    <t>Кириллович</t>
  </si>
  <si>
    <t>Потапов</t>
  </si>
  <si>
    <t>Лев</t>
  </si>
  <si>
    <t>муниципальное бюджетное общеобразовательное учреждение "Школа № 100 имени Героя Советского Союза И.Н.Конева" городского округа Самара</t>
  </si>
  <si>
    <t>Андрей</t>
  </si>
  <si>
    <t>муниципальное бюджетное общеобразовательное учреждение «Школа № 47 с углубленным изучением отдельных предметов имени Героя Советского Союза Ваничкина И. Д.» городского округа Самара</t>
  </si>
  <si>
    <t>Скориков</t>
  </si>
  <si>
    <t>Софинский</t>
  </si>
  <si>
    <t>Спиридонов</t>
  </si>
  <si>
    <t>Стуликов</t>
  </si>
  <si>
    <t>Тамодлин</t>
  </si>
  <si>
    <t>Шевченко</t>
  </si>
  <si>
    <t>Шиповалов</t>
  </si>
  <si>
    <t>Шмидт</t>
  </si>
  <si>
    <t>Константинович</t>
  </si>
  <si>
    <t>Явный</t>
  </si>
  <si>
    <t>Тимофей</t>
  </si>
  <si>
    <t>Янкович</t>
  </si>
  <si>
    <t>Хамматов</t>
  </si>
  <si>
    <t>Альбертович</t>
  </si>
  <si>
    <t>Байрамов</t>
  </si>
  <si>
    <t>Рамин</t>
  </si>
  <si>
    <t>Рамиз Оглы</t>
  </si>
  <si>
    <t>Дьячков</t>
  </si>
  <si>
    <t>Николай</t>
  </si>
  <si>
    <t>Евграшев</t>
  </si>
  <si>
    <t>Куклев</t>
  </si>
  <si>
    <t>Геннадий</t>
  </si>
  <si>
    <t>Мухин</t>
  </si>
  <si>
    <t>Нкита</t>
  </si>
  <si>
    <t>Досмухамбетов</t>
  </si>
  <si>
    <t>Махкамов</t>
  </si>
  <si>
    <t>Шахрон</t>
  </si>
  <si>
    <t>Мухсихиддинович</t>
  </si>
  <si>
    <t>Безуглый</t>
  </si>
  <si>
    <t>Ермаков</t>
  </si>
  <si>
    <t>Евдокимов</t>
  </si>
  <si>
    <t>Першин</t>
  </si>
  <si>
    <t>Проскурин</t>
  </si>
  <si>
    <t>Валов</t>
  </si>
  <si>
    <t>муниципальное бюджетное общеобразовательное учреждение "Школа №105 имени М.И. Рунт" городского округа Самара</t>
  </si>
  <si>
    <t>Петрушин</t>
  </si>
  <si>
    <t>муниципальное бюджетное общеобразовательное учреждение "Школа № 6 с углубленным изучением отдельных предметов им. М.В. Ломоносова" городского округа Самара</t>
  </si>
  <si>
    <t>Павлов</t>
  </si>
  <si>
    <t>Пикмеев</t>
  </si>
  <si>
    <t>Эдуардович</t>
  </si>
  <si>
    <t>муниципальное бюджетное общеобразовательное учреждение "Школа № 128 имени Героя Советского Союза А.А. Тимофеевой-Егоровой" городского округа Самара</t>
  </si>
  <si>
    <t>Пинаев</t>
  </si>
  <si>
    <t>Григорий</t>
  </si>
  <si>
    <t>Прошлецов</t>
  </si>
  <si>
    <t>Тимофеев</t>
  </si>
  <si>
    <t>Аркадий</t>
  </si>
  <si>
    <t>муниципальное бюджетное общеобразовательное учреждение "Школа № 122 имени Дороднова В.Г." городского округа Самара</t>
  </si>
  <si>
    <t>Кинзерский</t>
  </si>
  <si>
    <t>Вейс</t>
  </si>
  <si>
    <t>муниципальное бюджетное общеобразовательное учреждение "Школа №86" городского округа Самара</t>
  </si>
  <si>
    <t>Масалов</t>
  </si>
  <si>
    <t>муниципальное бюджетное образовательное учреждение Школа № 118 городского округа Самара</t>
  </si>
  <si>
    <t>Чистопрудов</t>
  </si>
  <si>
    <t>муниципальное бюджетное общеобразовательное учреждение "Школа № 93" городского округа Самара</t>
  </si>
  <si>
    <t>Геворкян</t>
  </si>
  <si>
    <t>муниципальное бюджетное общеобразовательное учреждение "Гимназия №1" городского округа Самара</t>
  </si>
  <si>
    <t>результат</t>
  </si>
  <si>
    <t>балл</t>
  </si>
  <si>
    <t>государственное бюджетное общеобразовательное учреждение "Самарский казачий кадетский корпус"</t>
  </si>
  <si>
    <t>Лачугин</t>
  </si>
  <si>
    <t>Теория</t>
  </si>
  <si>
    <t>Гимнастика</t>
  </si>
  <si>
    <t>Прикладная физическая культура</t>
  </si>
  <si>
    <t>Легкая атлетика</t>
  </si>
  <si>
    <t>Итог</t>
  </si>
  <si>
    <t>сумма баллов</t>
  </si>
  <si>
    <t>Рейтинг</t>
  </si>
  <si>
    <t>Ф-Ю-7-8-24, 225</t>
  </si>
  <si>
    <t>Ф-Ю-7-8-42, 247</t>
  </si>
  <si>
    <t>Ф-Ю-7-8-18, 16</t>
  </si>
  <si>
    <t>Ф-Ю-7-8-17, 21</t>
  </si>
  <si>
    <t>Ф-Ю-7-8-3, 211</t>
  </si>
  <si>
    <t>Ф-Ю-7-8-26, 232</t>
  </si>
  <si>
    <t>Ф-Ю-7-8-52, 18</t>
  </si>
  <si>
    <t xml:space="preserve">Ф-Ю-7-8-27, 234 </t>
  </si>
  <si>
    <t>Ф-Ю-7-8-5, 213</t>
  </si>
  <si>
    <t>Ф-Ю-7-8-39, 244</t>
  </si>
  <si>
    <t>Ф-Ю-7-8-7, 221</t>
  </si>
  <si>
    <t>Ф-Ю-7-8-4, 02</t>
  </si>
  <si>
    <t>Ф-Ю-7-8-32, 239</t>
  </si>
  <si>
    <t>Ф-Ю-7-8-9, 222</t>
  </si>
  <si>
    <t>Ф-Ю-7-8-38, 242</t>
  </si>
  <si>
    <t xml:space="preserve">Ф-Ю-7-8-51, 20 </t>
  </si>
  <si>
    <t>Ф-Ю-7-8-8, 220</t>
  </si>
  <si>
    <t>Ф-Ю-7-8-48, 06</t>
  </si>
  <si>
    <t>Ф-Ю-7-8-53, 19</t>
  </si>
  <si>
    <t xml:space="preserve">Ф-Ю-7-8-29, 228 </t>
  </si>
  <si>
    <t xml:space="preserve">Ф-Ю-7-8-45, 10 </t>
  </si>
  <si>
    <t>Ф-Ю-7-8-10, 01</t>
  </si>
  <si>
    <t>Ф-Ю-7-8-1, 250</t>
  </si>
  <si>
    <t>Ф-Ю-7-8-16,14</t>
  </si>
  <si>
    <t>Ф-Ю-7-8-43, 243</t>
  </si>
  <si>
    <t>Ф-Ю-7-8-21, 224</t>
  </si>
  <si>
    <t>Ф-Ю-7-8-12, 08</t>
  </si>
  <si>
    <t>Ф-Ю-7-8-15, 11</t>
  </si>
  <si>
    <t>Ф-Ю-7-8-50, 15</t>
  </si>
  <si>
    <t>Ф-Ю-7-8-37, 240</t>
  </si>
  <si>
    <t>Ф-Ю-7-8-47, 13</t>
  </si>
  <si>
    <t>Ф-Ю-7-8-19, 17</t>
  </si>
  <si>
    <t>Ф-Ю-7-8-31, 230</t>
  </si>
  <si>
    <t>Ф-Ю-7-8-6, 210</t>
  </si>
  <si>
    <t>Ф-Ю-7-8-28, 229</t>
  </si>
  <si>
    <t>Ф-Ю-7-8-22, 226</t>
  </si>
  <si>
    <t>Ф-Ю-7-8-14, 03</t>
  </si>
  <si>
    <t>Ф-Ю-7-8-34, 237</t>
  </si>
  <si>
    <t>Ф-Ю-7-8-49, 04</t>
  </si>
  <si>
    <t xml:space="preserve">Ф-Ю-7-8-20, 223 </t>
  </si>
  <si>
    <t>Ф-Ю-7-8-35, 241</t>
  </si>
  <si>
    <t>Ф-Ю-7-8-13, 09</t>
  </si>
  <si>
    <t>Ф-Ю-7-8-30, 235</t>
  </si>
  <si>
    <t>Ф-Ю-7-8-44, 05</t>
  </si>
  <si>
    <t>Ф-Ю-7-8-11, 07</t>
  </si>
  <si>
    <t>Ф-Ю-7-8-46, 12</t>
  </si>
  <si>
    <t>Ф-Ю-7-8-41, 246</t>
  </si>
  <si>
    <t xml:space="preserve">Ф-Ю-7-8-33, 238 </t>
  </si>
  <si>
    <t>Ф-Ю-7-8-36, 236</t>
  </si>
  <si>
    <t xml:space="preserve">Ф-Ю-7-8-2, 212 </t>
  </si>
  <si>
    <t xml:space="preserve">Ф-Ю-7-8-25, 233 </t>
  </si>
  <si>
    <t>Ф-Ю-7-8-40, 245</t>
  </si>
  <si>
    <t>Ф-Ю-7-8-23, 227</t>
  </si>
  <si>
    <t>Ф-9-11-1, 151</t>
  </si>
  <si>
    <t>Ф-9-11-6, 152</t>
  </si>
  <si>
    <t>Ф-9-11-14, 153</t>
  </si>
  <si>
    <t>Ф-9-11-19, 154</t>
  </si>
  <si>
    <t>Ф-9-11-5, 156</t>
  </si>
  <si>
    <t>Ф-9-11-3, 155</t>
  </si>
  <si>
    <t>Ф-9-11-17, 160</t>
  </si>
  <si>
    <t>Ф-9-11-16, 166</t>
  </si>
  <si>
    <t>Ф-9-11-14, 161</t>
  </si>
  <si>
    <t>Ф-9-11-11, 163</t>
  </si>
  <si>
    <t>Ф-9-11-12, 164</t>
  </si>
  <si>
    <t>Ф-9-11-15, 165</t>
  </si>
  <si>
    <t>Ф-9-11-13, 162</t>
  </si>
  <si>
    <t>Ф-9-11-61, 215</t>
  </si>
  <si>
    <t>Ф-9-11-32, 173</t>
  </si>
  <si>
    <t>Ф-9-11-7, 167</t>
  </si>
  <si>
    <t>Ф-9-11-9, 174</t>
  </si>
  <si>
    <t>Ф-9-11-29, 172</t>
  </si>
  <si>
    <t>Ф-9-11-31, 171</t>
  </si>
  <si>
    <t>Ф-9-11-10, 170</t>
  </si>
  <si>
    <t>Ф-9-11-30, 168</t>
  </si>
  <si>
    <t>Ф-9-11-8, 169</t>
  </si>
  <si>
    <t>Ф-9-11-23, 178</t>
  </si>
  <si>
    <t>Ф-9-11-25, 180</t>
  </si>
  <si>
    <t>Ф-9-11-28, 179</t>
  </si>
  <si>
    <t>Ф-9-11-26, 177</t>
  </si>
  <si>
    <t>Ф-9-11-24, 175</t>
  </si>
  <si>
    <t>Ф-9-11-27, 176</t>
  </si>
  <si>
    <t>Ф-9-11-44, 182</t>
  </si>
  <si>
    <t>Ф-9-11-43, 181</t>
  </si>
  <si>
    <t>Ф-9-11-20, 183</t>
  </si>
  <si>
    <t>Ф-9-11-22, 184</t>
  </si>
  <si>
    <t>Ф-9-11-21, 185</t>
  </si>
  <si>
    <t>Ф-9-11-36, 187</t>
  </si>
  <si>
    <t>Ф-9-11-40, 189</t>
  </si>
  <si>
    <t>Ф-9-11-37, 188</t>
  </si>
  <si>
    <t>Ф-9-11-38, 190</t>
  </si>
  <si>
    <t>Ф-9-11-41, 192</t>
  </si>
  <si>
    <t>Ф-9-11-39, 186</t>
  </si>
  <si>
    <t>Ф-9-11-42,191</t>
  </si>
  <si>
    <t>Ф-9-11-35, 199</t>
  </si>
  <si>
    <t>Ф-9-11-45, 197</t>
  </si>
  <si>
    <t>Ф-9-11-58, 195</t>
  </si>
  <si>
    <t>Ф-9-11-34, 198</t>
  </si>
  <si>
    <t>Ф-9-11-57, 196</t>
  </si>
  <si>
    <t>Ф-9-11-46, 193</t>
  </si>
  <si>
    <t>Ф-9-11-33, 194</t>
  </si>
  <si>
    <t>Ф-9-11-52, 202</t>
  </si>
  <si>
    <t>Ф-9-11-55, 203</t>
  </si>
  <si>
    <t>Ф-9-11-2, 248</t>
  </si>
  <si>
    <t>Ф-9-11-18, 158</t>
  </si>
  <si>
    <t>Ф-9-11-53, 204</t>
  </si>
  <si>
    <t>Ф-9-11-51, 201</t>
  </si>
  <si>
    <t>Ф-9-11-50, 205</t>
  </si>
  <si>
    <t>Ф-9-11-48, 206</t>
  </si>
  <si>
    <t>Ф-9-11-47, 208</t>
  </si>
  <si>
    <t>Ф-9-11-59, 207</t>
  </si>
  <si>
    <t>Ф-9-11-49, 209</t>
  </si>
  <si>
    <t>Ф-9-11-55, 218</t>
  </si>
  <si>
    <t>Ф-9-11-60, 217</t>
  </si>
  <si>
    <t>Ф-9-11-64, 249</t>
  </si>
  <si>
    <t>Ф-9-11-63, 214</t>
  </si>
  <si>
    <t>Ф-9-11-62, 216</t>
  </si>
  <si>
    <t>Ф-9-11-66, 219</t>
  </si>
  <si>
    <t>Ф-9-11-56, 200</t>
  </si>
  <si>
    <t>Ф-9-11-54, 22</t>
  </si>
  <si>
    <t>от   "_13_"     ____ноября___ 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</si>
</sst>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6" fillId="0" borderId="0">
      <alignment vertical="center"/>
    </xf>
    <xf numFmtId="0" fontId="4" fillId="0" borderId="0"/>
    <xf numFmtId="0" fontId="5" fillId="0" borderId="0"/>
    <xf numFmtId="0" fontId="3" fillId="0" borderId="0"/>
    <xf numFmtId="0" fontId="7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/>
    <xf numFmtId="0" fontId="1" fillId="0" borderId="0"/>
    <xf numFmtId="0" fontId="10" fillId="0" borderId="0"/>
    <xf numFmtId="0" fontId="11" fillId="0" borderId="0"/>
  </cellStyleXfs>
  <cellXfs count="59">
    <xf numFmtId="0" fontId="0" fillId="0" borderId="0" xfId="0" applyFont="1" applyAlignment="1"/>
    <xf numFmtId="0" fontId="5" fillId="0" borderId="0" xfId="7" applyFont="1" applyFill="1" applyBorder="1" applyAlignment="1"/>
    <xf numFmtId="0" fontId="4" fillId="0" borderId="0" xfId="7" applyFont="1" applyFill="1" applyBorder="1"/>
    <xf numFmtId="0" fontId="14" fillId="0" borderId="0" xfId="7" applyFont="1" applyFill="1" applyBorder="1" applyAlignment="1"/>
    <xf numFmtId="0" fontId="14" fillId="0" borderId="0" xfId="7" applyFont="1" applyFill="1" applyBorder="1" applyAlignment="1">
      <alignment horizontal="center"/>
    </xf>
    <xf numFmtId="0" fontId="16" fillId="0" borderId="0" xfId="7" applyFont="1" applyFill="1" applyBorder="1"/>
    <xf numFmtId="0" fontId="16" fillId="0" borderId="2" xfId="7" applyFont="1" applyFill="1" applyBorder="1" applyAlignment="1">
      <alignment horizontal="center"/>
    </xf>
    <xf numFmtId="0" fontId="16" fillId="0" borderId="1" xfId="7" applyFont="1" applyFill="1" applyBorder="1" applyAlignment="1">
      <alignment horizontal="center" vertical="center" wrapText="1"/>
    </xf>
    <xf numFmtId="0" fontId="16" fillId="0" borderId="0" xfId="7" applyFont="1" applyFill="1" applyBorder="1" applyAlignment="1">
      <alignment horizontal="center" vertical="center"/>
    </xf>
    <xf numFmtId="0" fontId="18" fillId="0" borderId="0" xfId="7" applyFont="1" applyFill="1" applyBorder="1" applyAlignment="1">
      <alignment horizontal="center"/>
    </xf>
    <xf numFmtId="0" fontId="18" fillId="0" borderId="2" xfId="7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7" applyFont="1" applyFill="1" applyBorder="1" applyAlignment="1">
      <alignment horizontal="center"/>
    </xf>
    <xf numFmtId="0" fontId="0" fillId="0" borderId="0" xfId="0" applyFont="1" applyAlignment="1"/>
    <xf numFmtId="0" fontId="12" fillId="0" borderId="0" xfId="0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4" fillId="0" borderId="1" xfId="7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9" fillId="0" borderId="3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2" fontId="4" fillId="0" borderId="1" xfId="7" applyNumberFormat="1" applyFont="1" applyFill="1" applyBorder="1" applyAlignment="1">
      <alignment horizontal="center" vertical="center"/>
    </xf>
    <xf numFmtId="0" fontId="4" fillId="0" borderId="1" xfId="7" applyFont="1" applyFill="1" applyBorder="1"/>
    <xf numFmtId="2" fontId="0" fillId="0" borderId="0" xfId="0" applyNumberFormat="1" applyFont="1" applyAlignment="1"/>
    <xf numFmtId="2" fontId="4" fillId="0" borderId="1" xfId="7" applyNumberFormat="1" applyFont="1" applyFill="1" applyBorder="1"/>
    <xf numFmtId="0" fontId="5" fillId="0" borderId="1" xfId="7" applyFont="1" applyFill="1" applyBorder="1" applyAlignment="1"/>
    <xf numFmtId="2" fontId="5" fillId="0" borderId="1" xfId="7" applyNumberFormat="1" applyFont="1" applyFill="1" applyBorder="1" applyAlignment="1"/>
    <xf numFmtId="0" fontId="0" fillId="0" borderId="1" xfId="0" applyFont="1" applyBorder="1" applyAlignment="1"/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9" fontId="15" fillId="0" borderId="1" xfId="7" applyNumberFormat="1" applyFont="1" applyFill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64" fontId="0" fillId="0" borderId="0" xfId="0" applyNumberFormat="1" applyFont="1" applyAlignment="1"/>
    <xf numFmtId="164" fontId="19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/>
    <xf numFmtId="164" fontId="0" fillId="0" borderId="0" xfId="0" applyNumberFormat="1" applyFont="1" applyAlignment="1">
      <alignment horizontal="center" vertical="center"/>
    </xf>
    <xf numFmtId="164" fontId="4" fillId="0" borderId="1" xfId="7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2" fontId="5" fillId="0" borderId="1" xfId="7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0" borderId="0" xfId="7" applyFont="1" applyFill="1" applyBorder="1" applyAlignment="1">
      <alignment horizontal="left" vertical="center"/>
    </xf>
    <xf numFmtId="0" fontId="15" fillId="0" borderId="1" xfId="7" applyFont="1" applyFill="1" applyBorder="1" applyAlignment="1">
      <alignment horizontal="center" vertical="center" wrapText="1"/>
    </xf>
    <xf numFmtId="49" fontId="15" fillId="0" borderId="1" xfId="7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</cellXfs>
  <cellStyles count="19">
    <cellStyle name="Excel Built-in Normal" xfId="10" xr:uid="{00000000-0005-0000-0000-000000000000}"/>
    <cellStyle name="Обычный" xfId="0" builtinId="0"/>
    <cellStyle name="Обычный 2" xfId="2" xr:uid="{00000000-0005-0000-0000-000002000000}"/>
    <cellStyle name="Обычный 2 10" xfId="1" xr:uid="{00000000-0005-0000-0000-000003000000}"/>
    <cellStyle name="Обычный 2 2" xfId="7" xr:uid="{00000000-0005-0000-0000-000004000000}"/>
    <cellStyle name="Обычный 2 2 2" xfId="9" xr:uid="{00000000-0005-0000-0000-000005000000}"/>
    <cellStyle name="Обычный 2 3" xfId="12" xr:uid="{00000000-0005-0000-0000-000006000000}"/>
    <cellStyle name="Обычный 2 4" xfId="17" xr:uid="{00000000-0005-0000-0000-000007000000}"/>
    <cellStyle name="Обычный 3" xfId="3" xr:uid="{00000000-0005-0000-0000-000008000000}"/>
    <cellStyle name="Обычный 3 2" xfId="5" xr:uid="{00000000-0005-0000-0000-000009000000}"/>
    <cellStyle name="Обычный 3 3" xfId="8" xr:uid="{00000000-0005-0000-0000-00000A000000}"/>
    <cellStyle name="Обычный 4" xfId="6" xr:uid="{00000000-0005-0000-0000-00000B000000}"/>
    <cellStyle name="Обычный 4 2" xfId="13" xr:uid="{00000000-0005-0000-0000-00000C000000}"/>
    <cellStyle name="Обычный 5" xfId="14" xr:uid="{00000000-0005-0000-0000-00000D000000}"/>
    <cellStyle name="Обычный 6" xfId="15" xr:uid="{00000000-0005-0000-0000-00000E000000}"/>
    <cellStyle name="Обычный 7" xfId="4" xr:uid="{00000000-0005-0000-0000-00000F000000}"/>
    <cellStyle name="Обычный 7 2" xfId="11" xr:uid="{00000000-0005-0000-0000-000010000000}"/>
    <cellStyle name="Обычный 8" xfId="16" xr:uid="{00000000-0005-0000-0000-000011000000}"/>
    <cellStyle name="Обычный 9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3"/>
  <sheetViews>
    <sheetView tabSelected="1" view="pageBreakPreview" zoomScale="60" zoomScaleNormal="100" workbookViewId="0">
      <selection activeCell="D12" sqref="D12"/>
    </sheetView>
  </sheetViews>
  <sheetFormatPr defaultRowHeight="12.75" x14ac:dyDescent="0.2"/>
  <cols>
    <col min="1" max="1" width="4.42578125" style="13" customWidth="1"/>
    <col min="2" max="2" width="16.7109375" style="18" customWidth="1"/>
    <col min="3" max="3" width="7.5703125" style="13" customWidth="1"/>
    <col min="4" max="4" width="17" style="13" customWidth="1"/>
    <col min="5" max="5" width="16.5703125" style="13" customWidth="1"/>
    <col min="6" max="6" width="15" style="13" customWidth="1"/>
    <col min="7" max="7" width="37.5703125" style="13" customWidth="1"/>
    <col min="8" max="8" width="12.28515625" style="19" customWidth="1"/>
    <col min="9" max="9" width="9.140625" style="26"/>
    <col min="10" max="10" width="9.140625" style="13"/>
    <col min="11" max="11" width="9.140625" style="30"/>
    <col min="12" max="12" width="9.140625" style="13"/>
    <col min="13" max="13" width="9.140625" style="30"/>
    <col min="14" max="14" width="9.140625" style="42"/>
    <col min="15" max="16384" width="9.140625" style="13"/>
  </cols>
  <sheetData>
    <row r="1" spans="1:16" ht="14.25" x14ac:dyDescent="0.2">
      <c r="A1" s="56" t="s">
        <v>7</v>
      </c>
      <c r="B1" s="56"/>
      <c r="C1" s="56"/>
      <c r="D1" s="56"/>
      <c r="E1" s="56"/>
      <c r="F1" s="56"/>
      <c r="G1" s="56"/>
    </row>
    <row r="2" spans="1:16" ht="15.75" x14ac:dyDescent="0.25">
      <c r="A2" s="57" t="s">
        <v>8</v>
      </c>
      <c r="B2" s="57"/>
      <c r="C2" s="57"/>
      <c r="D2" s="57"/>
      <c r="E2" s="57"/>
      <c r="F2" s="57"/>
      <c r="G2" s="57"/>
    </row>
    <row r="3" spans="1:16" ht="15.75" x14ac:dyDescent="0.25">
      <c r="A3" s="57" t="s">
        <v>15</v>
      </c>
      <c r="B3" s="57"/>
      <c r="C3" s="57"/>
      <c r="D3" s="57"/>
      <c r="E3" s="57"/>
      <c r="F3" s="57"/>
      <c r="G3" s="57"/>
    </row>
    <row r="4" spans="1:16" ht="15" x14ac:dyDescent="0.25">
      <c r="A4" s="58" t="s">
        <v>404</v>
      </c>
      <c r="B4" s="58"/>
      <c r="C4" s="58"/>
      <c r="D4" s="58"/>
      <c r="E4" s="58"/>
      <c r="F4" s="14"/>
      <c r="G4" s="4"/>
    </row>
    <row r="5" spans="1:16" ht="15" x14ac:dyDescent="0.25">
      <c r="A5" s="41"/>
      <c r="B5" s="41"/>
      <c r="C5" s="41"/>
      <c r="D5" s="41"/>
      <c r="E5" s="41"/>
      <c r="F5" s="41"/>
      <c r="G5" s="4"/>
    </row>
    <row r="6" spans="1:16" ht="54.75" customHeight="1" x14ac:dyDescent="0.2">
      <c r="A6" s="52" t="s">
        <v>1</v>
      </c>
      <c r="B6" s="53" t="s">
        <v>2</v>
      </c>
      <c r="C6" s="54" t="s">
        <v>0</v>
      </c>
      <c r="D6" s="54" t="s">
        <v>9</v>
      </c>
      <c r="E6" s="55" t="s">
        <v>10</v>
      </c>
      <c r="F6" s="55" t="s">
        <v>11</v>
      </c>
      <c r="G6" s="55" t="s">
        <v>13</v>
      </c>
      <c r="H6" s="49" t="s">
        <v>278</v>
      </c>
      <c r="I6" s="50"/>
      <c r="J6" s="49" t="s">
        <v>279</v>
      </c>
      <c r="K6" s="50"/>
      <c r="L6" s="49" t="s">
        <v>280</v>
      </c>
      <c r="M6" s="50"/>
      <c r="N6" s="49" t="s">
        <v>281</v>
      </c>
      <c r="O6" s="50"/>
      <c r="P6" s="24" t="s">
        <v>282</v>
      </c>
    </row>
    <row r="7" spans="1:16" s="1" customFormat="1" ht="51" customHeight="1" x14ac:dyDescent="0.2">
      <c r="A7" s="52"/>
      <c r="B7" s="53"/>
      <c r="C7" s="54"/>
      <c r="D7" s="54"/>
      <c r="E7" s="55"/>
      <c r="F7" s="55"/>
      <c r="G7" s="55"/>
      <c r="H7" s="11" t="s">
        <v>274</v>
      </c>
      <c r="I7" s="25" t="s">
        <v>275</v>
      </c>
      <c r="J7" s="11" t="s">
        <v>274</v>
      </c>
      <c r="K7" s="25" t="s">
        <v>275</v>
      </c>
      <c r="L7" s="11" t="s">
        <v>274</v>
      </c>
      <c r="M7" s="25" t="s">
        <v>275</v>
      </c>
      <c r="N7" s="43" t="s">
        <v>274</v>
      </c>
      <c r="O7" s="25" t="s">
        <v>275</v>
      </c>
      <c r="P7" s="25" t="s">
        <v>283</v>
      </c>
    </row>
    <row r="8" spans="1:16" s="1" customFormat="1" ht="38.25" x14ac:dyDescent="0.2">
      <c r="A8" s="7">
        <v>1</v>
      </c>
      <c r="B8" s="37" t="s">
        <v>285</v>
      </c>
      <c r="C8" s="15">
        <v>8</v>
      </c>
      <c r="D8" s="15" t="s">
        <v>53</v>
      </c>
      <c r="E8" s="15" t="s">
        <v>54</v>
      </c>
      <c r="F8" s="15" t="s">
        <v>40</v>
      </c>
      <c r="G8" s="15" t="s">
        <v>55</v>
      </c>
      <c r="H8" s="20">
        <v>38.5</v>
      </c>
      <c r="I8" s="28">
        <f t="shared" ref="I8:I39" si="0">25*H8/41.5</f>
        <v>23.192771084337348</v>
      </c>
      <c r="J8" s="29">
        <v>9.5</v>
      </c>
      <c r="K8" s="31">
        <f t="shared" ref="K8:K39" si="1">30*J8/10</f>
        <v>28.5</v>
      </c>
      <c r="L8" s="29">
        <v>64.98</v>
      </c>
      <c r="M8" s="31">
        <f t="shared" ref="M8:M39" si="2">20*53.1/L8</f>
        <v>16.343490304709139</v>
      </c>
      <c r="N8" s="44">
        <v>161.5</v>
      </c>
      <c r="O8" s="31">
        <v>22.229102167182663</v>
      </c>
      <c r="P8" s="33">
        <f t="shared" ref="P8:P39" si="3">I8+K8+M8+O8</f>
        <v>90.265363556229147</v>
      </c>
    </row>
    <row r="9" spans="1:16" s="1" customFormat="1" ht="63.75" x14ac:dyDescent="0.2">
      <c r="A9" s="7">
        <v>2</v>
      </c>
      <c r="B9" s="37" t="s">
        <v>294</v>
      </c>
      <c r="C9" s="15">
        <v>8</v>
      </c>
      <c r="D9" s="15" t="s">
        <v>126</v>
      </c>
      <c r="E9" s="15" t="s">
        <v>121</v>
      </c>
      <c r="F9" s="15" t="s">
        <v>86</v>
      </c>
      <c r="G9" s="15" t="s">
        <v>127</v>
      </c>
      <c r="H9" s="20">
        <v>32</v>
      </c>
      <c r="I9" s="28">
        <f t="shared" si="0"/>
        <v>19.277108433734941</v>
      </c>
      <c r="J9" s="29">
        <v>8.3000000000000007</v>
      </c>
      <c r="K9" s="31">
        <f t="shared" si="1"/>
        <v>24.900000000000002</v>
      </c>
      <c r="L9" s="29">
        <v>60.02</v>
      </c>
      <c r="M9" s="31">
        <f t="shared" si="2"/>
        <v>17.694101966011328</v>
      </c>
      <c r="N9" s="44">
        <v>143.6</v>
      </c>
      <c r="O9" s="31">
        <v>25</v>
      </c>
      <c r="P9" s="33">
        <f t="shared" si="3"/>
        <v>86.871210399746275</v>
      </c>
    </row>
    <row r="10" spans="1:16" s="1" customFormat="1" ht="38.25" x14ac:dyDescent="0.2">
      <c r="A10" s="7">
        <v>3</v>
      </c>
      <c r="B10" s="37" t="s">
        <v>286</v>
      </c>
      <c r="C10" s="15">
        <v>8</v>
      </c>
      <c r="D10" s="15" t="s">
        <v>113</v>
      </c>
      <c r="E10" s="15" t="s">
        <v>114</v>
      </c>
      <c r="F10" s="15" t="s">
        <v>115</v>
      </c>
      <c r="G10" s="15" t="s">
        <v>87</v>
      </c>
      <c r="H10" s="20">
        <v>34.5</v>
      </c>
      <c r="I10" s="28">
        <f t="shared" si="0"/>
        <v>20.783132530120483</v>
      </c>
      <c r="J10" s="29">
        <v>9.4</v>
      </c>
      <c r="K10" s="31">
        <f t="shared" si="1"/>
        <v>28.2</v>
      </c>
      <c r="L10" s="29">
        <v>65.22</v>
      </c>
      <c r="M10" s="31">
        <f t="shared" si="2"/>
        <v>16.283348666053357</v>
      </c>
      <c r="N10" s="44">
        <v>167.5</v>
      </c>
      <c r="O10" s="31">
        <v>21.432835820895523</v>
      </c>
      <c r="P10" s="33">
        <f t="shared" si="3"/>
        <v>86.699317017069362</v>
      </c>
    </row>
    <row r="11" spans="1:16" s="1" customFormat="1" ht="51" x14ac:dyDescent="0.2">
      <c r="A11" s="7">
        <v>4</v>
      </c>
      <c r="B11" s="37" t="s">
        <v>288</v>
      </c>
      <c r="C11" s="15">
        <v>6</v>
      </c>
      <c r="D11" s="15" t="s">
        <v>160</v>
      </c>
      <c r="E11" s="15" t="s">
        <v>111</v>
      </c>
      <c r="F11" s="15" t="s">
        <v>40</v>
      </c>
      <c r="G11" s="15" t="s">
        <v>159</v>
      </c>
      <c r="H11" s="20">
        <v>36</v>
      </c>
      <c r="I11" s="28">
        <f t="shared" si="0"/>
        <v>21.686746987951807</v>
      </c>
      <c r="J11" s="29">
        <v>8.6999999999999993</v>
      </c>
      <c r="K11" s="31">
        <f t="shared" si="1"/>
        <v>26.1</v>
      </c>
      <c r="L11" s="29">
        <v>65.430000000000007</v>
      </c>
      <c r="M11" s="31">
        <f t="shared" si="2"/>
        <v>16.231086657496558</v>
      </c>
      <c r="N11" s="44">
        <v>159.19999999999999</v>
      </c>
      <c r="O11" s="31">
        <v>22.55025125628141</v>
      </c>
      <c r="P11" s="33">
        <f t="shared" si="3"/>
        <v>86.568084901729776</v>
      </c>
    </row>
    <row r="12" spans="1:16" s="1" customFormat="1" ht="38.25" x14ac:dyDescent="0.2">
      <c r="A12" s="7">
        <v>5</v>
      </c>
      <c r="B12" s="37" t="s">
        <v>292</v>
      </c>
      <c r="C12" s="15">
        <v>8</v>
      </c>
      <c r="D12" s="15" t="s">
        <v>84</v>
      </c>
      <c r="E12" s="15" t="s">
        <v>85</v>
      </c>
      <c r="F12" s="15" t="s">
        <v>86</v>
      </c>
      <c r="G12" s="15" t="s">
        <v>87</v>
      </c>
      <c r="H12" s="20">
        <v>33</v>
      </c>
      <c r="I12" s="28">
        <f t="shared" si="0"/>
        <v>19.879518072289155</v>
      </c>
      <c r="J12" s="29">
        <v>9.6</v>
      </c>
      <c r="K12" s="31">
        <f t="shared" si="1"/>
        <v>28.8</v>
      </c>
      <c r="L12" s="29">
        <v>57.73</v>
      </c>
      <c r="M12" s="31">
        <f t="shared" si="2"/>
        <v>18.395981292222416</v>
      </c>
      <c r="N12" s="44">
        <v>186</v>
      </c>
      <c r="O12" s="31">
        <v>19.301075268817204</v>
      </c>
      <c r="P12" s="33">
        <f t="shared" si="3"/>
        <v>86.376574633328772</v>
      </c>
    </row>
    <row r="13" spans="1:16" ht="60" x14ac:dyDescent="0.2">
      <c r="A13" s="7">
        <v>6</v>
      </c>
      <c r="B13" s="37" t="s">
        <v>303</v>
      </c>
      <c r="C13" s="17">
        <v>8</v>
      </c>
      <c r="D13" s="17" t="s">
        <v>172</v>
      </c>
      <c r="E13" s="17" t="s">
        <v>165</v>
      </c>
      <c r="F13" s="17" t="s">
        <v>78</v>
      </c>
      <c r="G13" s="17" t="s">
        <v>65</v>
      </c>
      <c r="H13" s="20">
        <v>28</v>
      </c>
      <c r="I13" s="28">
        <f t="shared" si="0"/>
        <v>16.867469879518072</v>
      </c>
      <c r="J13" s="29">
        <v>9.1</v>
      </c>
      <c r="K13" s="31">
        <f t="shared" si="1"/>
        <v>27.3</v>
      </c>
      <c r="L13" s="29">
        <v>53.1</v>
      </c>
      <c r="M13" s="31">
        <f t="shared" si="2"/>
        <v>20</v>
      </c>
      <c r="N13" s="44">
        <v>178.8</v>
      </c>
      <c r="O13" s="31">
        <v>20.078299776286354</v>
      </c>
      <c r="P13" s="33">
        <f t="shared" si="3"/>
        <v>84.245769655804438</v>
      </c>
    </row>
    <row r="14" spans="1:16" ht="51" x14ac:dyDescent="0.2">
      <c r="A14" s="7">
        <v>7</v>
      </c>
      <c r="B14" s="37" t="s">
        <v>287</v>
      </c>
      <c r="C14" s="15">
        <v>7</v>
      </c>
      <c r="D14" s="15" t="s">
        <v>156</v>
      </c>
      <c r="E14" s="15" t="s">
        <v>91</v>
      </c>
      <c r="F14" s="15" t="s">
        <v>42</v>
      </c>
      <c r="G14" s="15" t="s">
        <v>146</v>
      </c>
      <c r="H14" s="20">
        <v>39</v>
      </c>
      <c r="I14" s="28">
        <f t="shared" si="0"/>
        <v>23.493975903614459</v>
      </c>
      <c r="J14" s="29">
        <v>8.4</v>
      </c>
      <c r="K14" s="31">
        <f t="shared" si="1"/>
        <v>25.2</v>
      </c>
      <c r="L14" s="29">
        <v>65.930000000000007</v>
      </c>
      <c r="M14" s="31">
        <f t="shared" si="2"/>
        <v>16.107993326255116</v>
      </c>
      <c r="N14" s="44">
        <v>189.5</v>
      </c>
      <c r="O14" s="31">
        <v>18.944591029023748</v>
      </c>
      <c r="P14" s="33">
        <f t="shared" si="3"/>
        <v>83.746560258893311</v>
      </c>
    </row>
    <row r="15" spans="1:16" ht="51" x14ac:dyDescent="0.2">
      <c r="A15" s="7">
        <v>8</v>
      </c>
      <c r="B15" s="37" t="s">
        <v>322</v>
      </c>
      <c r="C15" s="15">
        <v>8</v>
      </c>
      <c r="D15" s="15" t="s">
        <v>103</v>
      </c>
      <c r="E15" s="15" t="s">
        <v>63</v>
      </c>
      <c r="F15" s="15" t="s">
        <v>104</v>
      </c>
      <c r="G15" s="15" t="s">
        <v>105</v>
      </c>
      <c r="H15" s="20">
        <v>25</v>
      </c>
      <c r="I15" s="28">
        <f t="shared" si="0"/>
        <v>15.060240963855422</v>
      </c>
      <c r="J15" s="29">
        <v>8.6</v>
      </c>
      <c r="K15" s="31">
        <f t="shared" si="1"/>
        <v>25.8</v>
      </c>
      <c r="L15" s="29">
        <v>51.77</v>
      </c>
      <c r="M15" s="31">
        <f t="shared" si="2"/>
        <v>20.513811087502415</v>
      </c>
      <c r="N15" s="44">
        <v>164.6</v>
      </c>
      <c r="O15" s="31">
        <v>21.810449574726611</v>
      </c>
      <c r="P15" s="33">
        <f t="shared" si="3"/>
        <v>83.184501626084455</v>
      </c>
    </row>
    <row r="16" spans="1:16" ht="60" x14ac:dyDescent="0.2">
      <c r="A16" s="7">
        <v>9</v>
      </c>
      <c r="B16" s="37" t="s">
        <v>298</v>
      </c>
      <c r="C16" s="16">
        <v>8</v>
      </c>
      <c r="D16" s="16" t="s">
        <v>166</v>
      </c>
      <c r="E16" s="16" t="s">
        <v>167</v>
      </c>
      <c r="F16" s="16" t="s">
        <v>40</v>
      </c>
      <c r="G16" s="17" t="s">
        <v>65</v>
      </c>
      <c r="H16" s="20">
        <v>22</v>
      </c>
      <c r="I16" s="28">
        <f t="shared" si="0"/>
        <v>13.253012048192771</v>
      </c>
      <c r="J16" s="29">
        <v>10</v>
      </c>
      <c r="K16" s="31">
        <f t="shared" si="1"/>
        <v>30</v>
      </c>
      <c r="L16" s="29">
        <v>61.26</v>
      </c>
      <c r="M16" s="31">
        <f t="shared" si="2"/>
        <v>17.335945151811949</v>
      </c>
      <c r="N16" s="44">
        <v>163.6</v>
      </c>
      <c r="O16" s="31">
        <v>21.943765281173594</v>
      </c>
      <c r="P16" s="33">
        <f t="shared" si="3"/>
        <v>82.532722481178311</v>
      </c>
    </row>
    <row r="17" spans="1:16" ht="60" x14ac:dyDescent="0.2">
      <c r="A17" s="7">
        <v>10</v>
      </c>
      <c r="B17" s="37" t="s">
        <v>316</v>
      </c>
      <c r="C17" s="16">
        <v>8</v>
      </c>
      <c r="D17" s="16" t="s">
        <v>162</v>
      </c>
      <c r="E17" s="16" t="s">
        <v>163</v>
      </c>
      <c r="F17" s="16" t="s">
        <v>164</v>
      </c>
      <c r="G17" s="17" t="s">
        <v>87</v>
      </c>
      <c r="H17" s="20">
        <v>20</v>
      </c>
      <c r="I17" s="28">
        <f t="shared" si="0"/>
        <v>12.048192771084338</v>
      </c>
      <c r="J17" s="29">
        <v>9.6999999999999993</v>
      </c>
      <c r="K17" s="31">
        <f t="shared" si="1"/>
        <v>29.1</v>
      </c>
      <c r="L17" s="29">
        <v>55.59</v>
      </c>
      <c r="M17" s="31">
        <f t="shared" si="2"/>
        <v>19.104155423637344</v>
      </c>
      <c r="N17" s="44">
        <v>170.3</v>
      </c>
      <c r="O17" s="31">
        <v>21.080446271285965</v>
      </c>
      <c r="P17" s="33">
        <f t="shared" si="3"/>
        <v>81.332794466007641</v>
      </c>
    </row>
    <row r="18" spans="1:16" ht="38.25" x14ac:dyDescent="0.2">
      <c r="A18" s="7">
        <v>11</v>
      </c>
      <c r="B18" s="37" t="s">
        <v>291</v>
      </c>
      <c r="C18" s="15">
        <v>8</v>
      </c>
      <c r="D18" s="15" t="s">
        <v>154</v>
      </c>
      <c r="E18" s="15" t="s">
        <v>101</v>
      </c>
      <c r="F18" s="15" t="s">
        <v>61</v>
      </c>
      <c r="G18" s="15" t="s">
        <v>155</v>
      </c>
      <c r="H18" s="20">
        <v>31.5</v>
      </c>
      <c r="I18" s="28">
        <f t="shared" si="0"/>
        <v>18.975903614457831</v>
      </c>
      <c r="J18" s="29">
        <v>8.5</v>
      </c>
      <c r="K18" s="31">
        <f t="shared" si="1"/>
        <v>25.5</v>
      </c>
      <c r="L18" s="29">
        <v>66.739999999999995</v>
      </c>
      <c r="M18" s="31">
        <f t="shared" si="2"/>
        <v>15.91249625412047</v>
      </c>
      <c r="N18" s="44">
        <v>173.9</v>
      </c>
      <c r="O18" s="31">
        <v>20.644048303622771</v>
      </c>
      <c r="P18" s="33">
        <f t="shared" si="3"/>
        <v>81.032448172201072</v>
      </c>
    </row>
    <row r="19" spans="1:16" ht="51" x14ac:dyDescent="0.2">
      <c r="A19" s="7">
        <v>12</v>
      </c>
      <c r="B19" s="37" t="s">
        <v>309</v>
      </c>
      <c r="C19" s="15">
        <v>7</v>
      </c>
      <c r="D19" s="15" t="s">
        <v>116</v>
      </c>
      <c r="E19" s="15" t="s">
        <v>39</v>
      </c>
      <c r="F19" s="15" t="s">
        <v>104</v>
      </c>
      <c r="G19" s="15" t="s">
        <v>105</v>
      </c>
      <c r="H19" s="20">
        <v>22.5</v>
      </c>
      <c r="I19" s="28">
        <f t="shared" si="0"/>
        <v>13.554216867469879</v>
      </c>
      <c r="J19" s="29">
        <v>9</v>
      </c>
      <c r="K19" s="31">
        <f t="shared" si="1"/>
        <v>27</v>
      </c>
      <c r="L19" s="29">
        <v>60</v>
      </c>
      <c r="M19" s="31">
        <f t="shared" si="2"/>
        <v>17.7</v>
      </c>
      <c r="N19" s="44">
        <v>170.1</v>
      </c>
      <c r="O19" s="31">
        <v>21.105232216343328</v>
      </c>
      <c r="P19" s="33">
        <f t="shared" si="3"/>
        <v>79.359449083813203</v>
      </c>
    </row>
    <row r="20" spans="1:16" ht="60" x14ac:dyDescent="0.2">
      <c r="A20" s="7">
        <v>13</v>
      </c>
      <c r="B20" s="37" t="s">
        <v>295</v>
      </c>
      <c r="C20" s="17">
        <v>8</v>
      </c>
      <c r="D20" s="17" t="s">
        <v>170</v>
      </c>
      <c r="E20" s="17" t="s">
        <v>123</v>
      </c>
      <c r="F20" s="17" t="s">
        <v>42</v>
      </c>
      <c r="G20" s="17" t="s">
        <v>169</v>
      </c>
      <c r="H20" s="20">
        <v>26</v>
      </c>
      <c r="I20" s="28">
        <f t="shared" si="0"/>
        <v>15.662650602409638</v>
      </c>
      <c r="J20" s="29">
        <v>7.9</v>
      </c>
      <c r="K20" s="31">
        <f t="shared" si="1"/>
        <v>23.7</v>
      </c>
      <c r="L20" s="29">
        <v>74.22</v>
      </c>
      <c r="M20" s="31">
        <f t="shared" si="2"/>
        <v>14.308811641067098</v>
      </c>
      <c r="N20" s="44">
        <v>146.1</v>
      </c>
      <c r="O20" s="31">
        <v>24.572210814510608</v>
      </c>
      <c r="P20" s="33">
        <f t="shared" si="3"/>
        <v>78.243673057987351</v>
      </c>
    </row>
    <row r="21" spans="1:16" ht="63.75" x14ac:dyDescent="0.2">
      <c r="A21" s="7">
        <v>14</v>
      </c>
      <c r="B21" s="37" t="s">
        <v>319</v>
      </c>
      <c r="C21" s="15">
        <v>7</v>
      </c>
      <c r="D21" s="15" t="s">
        <v>94</v>
      </c>
      <c r="E21" s="15" t="s">
        <v>95</v>
      </c>
      <c r="F21" s="15" t="s">
        <v>22</v>
      </c>
      <c r="G21" s="15" t="s">
        <v>96</v>
      </c>
      <c r="H21" s="20">
        <v>22.5</v>
      </c>
      <c r="I21" s="28">
        <f t="shared" si="0"/>
        <v>13.554216867469879</v>
      </c>
      <c r="J21" s="29">
        <v>8.5</v>
      </c>
      <c r="K21" s="31">
        <f t="shared" si="1"/>
        <v>25.5</v>
      </c>
      <c r="L21" s="29">
        <v>60.48</v>
      </c>
      <c r="M21" s="31">
        <f t="shared" si="2"/>
        <v>17.55952380952381</v>
      </c>
      <c r="N21" s="44">
        <v>172.8</v>
      </c>
      <c r="O21" s="31">
        <v>20.775462962962962</v>
      </c>
      <c r="P21" s="33">
        <f t="shared" si="3"/>
        <v>77.389203639956648</v>
      </c>
    </row>
    <row r="22" spans="1:16" ht="63.75" x14ac:dyDescent="0.2">
      <c r="A22" s="7">
        <v>15</v>
      </c>
      <c r="B22" s="37" t="s">
        <v>310</v>
      </c>
      <c r="C22" s="15">
        <v>8</v>
      </c>
      <c r="D22" s="15" t="s">
        <v>60</v>
      </c>
      <c r="E22" s="15" t="s">
        <v>39</v>
      </c>
      <c r="F22" s="15" t="s">
        <v>61</v>
      </c>
      <c r="G22" s="15" t="s">
        <v>62</v>
      </c>
      <c r="H22" s="20">
        <v>27</v>
      </c>
      <c r="I22" s="28">
        <f t="shared" si="0"/>
        <v>16.265060240963855</v>
      </c>
      <c r="J22" s="29">
        <v>7.5</v>
      </c>
      <c r="K22" s="31">
        <f t="shared" si="1"/>
        <v>22.5</v>
      </c>
      <c r="L22" s="29">
        <v>63.9</v>
      </c>
      <c r="M22" s="31">
        <f t="shared" si="2"/>
        <v>16.619718309859156</v>
      </c>
      <c r="N22" s="44">
        <v>163.19999999999999</v>
      </c>
      <c r="O22" s="31">
        <v>21.997549019607845</v>
      </c>
      <c r="P22" s="33">
        <f t="shared" si="3"/>
        <v>77.38232757043086</v>
      </c>
    </row>
    <row r="23" spans="1:16" ht="63.75" x14ac:dyDescent="0.2">
      <c r="A23" s="7">
        <v>16</v>
      </c>
      <c r="B23" s="37" t="s">
        <v>331</v>
      </c>
      <c r="C23" s="15">
        <v>8</v>
      </c>
      <c r="D23" s="15" t="s">
        <v>117</v>
      </c>
      <c r="E23" s="15" t="s">
        <v>118</v>
      </c>
      <c r="F23" s="15" t="s">
        <v>119</v>
      </c>
      <c r="G23" s="15" t="s">
        <v>35</v>
      </c>
      <c r="H23" s="20">
        <v>20.5</v>
      </c>
      <c r="I23" s="28">
        <f t="shared" si="0"/>
        <v>12.349397590361447</v>
      </c>
      <c r="J23" s="29">
        <v>7.8</v>
      </c>
      <c r="K23" s="31">
        <f t="shared" si="1"/>
        <v>23.4</v>
      </c>
      <c r="L23" s="29">
        <v>58.74</v>
      </c>
      <c r="M23" s="31">
        <f t="shared" si="2"/>
        <v>18.079673135852911</v>
      </c>
      <c r="N23" s="44">
        <v>156.4</v>
      </c>
      <c r="O23" s="31">
        <v>22.953964194373402</v>
      </c>
      <c r="P23" s="33">
        <f t="shared" si="3"/>
        <v>76.783034920587752</v>
      </c>
    </row>
    <row r="24" spans="1:16" ht="51" x14ac:dyDescent="0.2">
      <c r="A24" s="7">
        <v>17</v>
      </c>
      <c r="B24" s="37" t="s">
        <v>296</v>
      </c>
      <c r="C24" s="15">
        <v>7</v>
      </c>
      <c r="D24" s="15" t="s">
        <v>25</v>
      </c>
      <c r="E24" s="15" t="s">
        <v>26</v>
      </c>
      <c r="F24" s="15" t="s">
        <v>27</v>
      </c>
      <c r="G24" s="15" t="s">
        <v>24</v>
      </c>
      <c r="H24" s="20">
        <v>24</v>
      </c>
      <c r="I24" s="28">
        <f t="shared" si="0"/>
        <v>14.457831325301205</v>
      </c>
      <c r="J24" s="29">
        <v>9.3000000000000007</v>
      </c>
      <c r="K24" s="31">
        <f t="shared" si="1"/>
        <v>27.9</v>
      </c>
      <c r="L24" s="29">
        <v>63.51</v>
      </c>
      <c r="M24" s="31">
        <f t="shared" si="2"/>
        <v>16.721776098252246</v>
      </c>
      <c r="N24" s="44">
        <v>208.7</v>
      </c>
      <c r="O24" s="31">
        <v>17.201724964063249</v>
      </c>
      <c r="P24" s="33">
        <f t="shared" si="3"/>
        <v>76.2813323876167</v>
      </c>
    </row>
    <row r="25" spans="1:16" ht="63.75" x14ac:dyDescent="0.2">
      <c r="A25" s="7">
        <v>18</v>
      </c>
      <c r="B25" s="37" t="s">
        <v>318</v>
      </c>
      <c r="C25" s="15">
        <v>8</v>
      </c>
      <c r="D25" s="15" t="s">
        <v>16</v>
      </c>
      <c r="E25" s="15" t="s">
        <v>17</v>
      </c>
      <c r="F25" s="15" t="s">
        <v>18</v>
      </c>
      <c r="G25" s="15" t="s">
        <v>19</v>
      </c>
      <c r="H25" s="20">
        <v>20</v>
      </c>
      <c r="I25" s="28">
        <f t="shared" si="0"/>
        <v>12.048192771084338</v>
      </c>
      <c r="J25" s="29">
        <v>8.4</v>
      </c>
      <c r="K25" s="31">
        <f t="shared" si="1"/>
        <v>25.2</v>
      </c>
      <c r="L25" s="29">
        <v>66.08</v>
      </c>
      <c r="M25" s="31">
        <f t="shared" si="2"/>
        <v>16.071428571428573</v>
      </c>
      <c r="N25" s="44">
        <v>156.9</v>
      </c>
      <c r="O25" s="31">
        <v>22.880815806246016</v>
      </c>
      <c r="P25" s="33">
        <f t="shared" si="3"/>
        <v>76.200437148758922</v>
      </c>
    </row>
    <row r="26" spans="1:16" ht="51" x14ac:dyDescent="0.2">
      <c r="A26" s="7">
        <v>19</v>
      </c>
      <c r="B26" s="37" t="s">
        <v>314</v>
      </c>
      <c r="C26" s="15">
        <v>7</v>
      </c>
      <c r="D26" s="15" t="s">
        <v>106</v>
      </c>
      <c r="E26" s="15" t="s">
        <v>70</v>
      </c>
      <c r="F26" s="15" t="s">
        <v>107</v>
      </c>
      <c r="G26" s="15" t="s">
        <v>105</v>
      </c>
      <c r="H26" s="20">
        <v>20</v>
      </c>
      <c r="I26" s="28">
        <f t="shared" si="0"/>
        <v>12.048192771084338</v>
      </c>
      <c r="J26" s="29">
        <v>8.8000000000000007</v>
      </c>
      <c r="K26" s="31">
        <f t="shared" si="1"/>
        <v>26.4</v>
      </c>
      <c r="L26" s="29">
        <v>63.44</v>
      </c>
      <c r="M26" s="31">
        <f t="shared" si="2"/>
        <v>16.740226986128626</v>
      </c>
      <c r="N26" s="44">
        <v>171.9</v>
      </c>
      <c r="O26" s="31">
        <v>20.884235020360673</v>
      </c>
      <c r="P26" s="33">
        <f t="shared" si="3"/>
        <v>76.072654777573632</v>
      </c>
    </row>
    <row r="27" spans="1:16" ht="51" x14ac:dyDescent="0.2">
      <c r="A27" s="7">
        <v>20</v>
      </c>
      <c r="B27" s="37" t="s">
        <v>289</v>
      </c>
      <c r="C27" s="15">
        <v>8</v>
      </c>
      <c r="D27" s="15" t="s">
        <v>20</v>
      </c>
      <c r="E27" s="15" t="s">
        <v>21</v>
      </c>
      <c r="F27" s="15" t="s">
        <v>22</v>
      </c>
      <c r="G27" s="15" t="s">
        <v>23</v>
      </c>
      <c r="H27" s="20">
        <v>23</v>
      </c>
      <c r="I27" s="28">
        <f t="shared" si="0"/>
        <v>13.855421686746988</v>
      </c>
      <c r="J27" s="29">
        <v>9.1999999999999993</v>
      </c>
      <c r="K27" s="31">
        <f t="shared" si="1"/>
        <v>27.6</v>
      </c>
      <c r="L27" s="29">
        <v>79.819999999999993</v>
      </c>
      <c r="M27" s="31">
        <f t="shared" si="2"/>
        <v>13.304936106239039</v>
      </c>
      <c r="N27" s="44">
        <v>168.7</v>
      </c>
      <c r="O27" s="31">
        <v>21.280379371665681</v>
      </c>
      <c r="P27" s="33">
        <f t="shared" si="3"/>
        <v>76.040737164651716</v>
      </c>
    </row>
    <row r="28" spans="1:16" ht="60" x14ac:dyDescent="0.2">
      <c r="A28" s="7">
        <v>21</v>
      </c>
      <c r="B28" s="37" t="s">
        <v>306</v>
      </c>
      <c r="C28" s="16">
        <v>8</v>
      </c>
      <c r="D28" s="16" t="s">
        <v>171</v>
      </c>
      <c r="E28" s="16" t="s">
        <v>21</v>
      </c>
      <c r="F28" s="16" t="s">
        <v>18</v>
      </c>
      <c r="G28" s="16" t="s">
        <v>93</v>
      </c>
      <c r="H28" s="20">
        <v>20.5</v>
      </c>
      <c r="I28" s="28">
        <f t="shared" si="0"/>
        <v>12.349397590361447</v>
      </c>
      <c r="J28" s="29">
        <v>8.5</v>
      </c>
      <c r="K28" s="31">
        <f t="shared" si="1"/>
        <v>25.5</v>
      </c>
      <c r="L28" s="29">
        <v>69.459999999999994</v>
      </c>
      <c r="M28" s="31">
        <f t="shared" si="2"/>
        <v>15.28937517995969</v>
      </c>
      <c r="N28" s="44">
        <v>159.80000000000001</v>
      </c>
      <c r="O28" s="31">
        <v>22.465581977471839</v>
      </c>
      <c r="P28" s="33">
        <f t="shared" si="3"/>
        <v>75.604354747792982</v>
      </c>
    </row>
    <row r="29" spans="1:16" ht="63.75" x14ac:dyDescent="0.2">
      <c r="A29" s="7">
        <v>22</v>
      </c>
      <c r="B29" s="37" t="s">
        <v>311</v>
      </c>
      <c r="C29" s="15">
        <v>8</v>
      </c>
      <c r="D29" s="15" t="s">
        <v>150</v>
      </c>
      <c r="E29" s="15" t="s">
        <v>151</v>
      </c>
      <c r="F29" s="15" t="s">
        <v>92</v>
      </c>
      <c r="G29" s="15" t="s">
        <v>62</v>
      </c>
      <c r="H29" s="20">
        <v>23.5</v>
      </c>
      <c r="I29" s="28">
        <f t="shared" si="0"/>
        <v>14.156626506024097</v>
      </c>
      <c r="J29" s="29">
        <v>7.8</v>
      </c>
      <c r="K29" s="31">
        <f t="shared" si="1"/>
        <v>23.4</v>
      </c>
      <c r="L29" s="29">
        <v>66.12</v>
      </c>
      <c r="M29" s="31">
        <f t="shared" si="2"/>
        <v>16.061705989110706</v>
      </c>
      <c r="N29" s="44">
        <v>173.7</v>
      </c>
      <c r="O29" s="31">
        <v>20.667818077144503</v>
      </c>
      <c r="P29" s="33">
        <f t="shared" si="3"/>
        <v>74.286150572279297</v>
      </c>
    </row>
    <row r="30" spans="1:16" ht="76.5" x14ac:dyDescent="0.2">
      <c r="A30" s="7">
        <v>23</v>
      </c>
      <c r="B30" s="37" t="s">
        <v>304</v>
      </c>
      <c r="C30" s="15">
        <v>8</v>
      </c>
      <c r="D30" s="15" t="s">
        <v>88</v>
      </c>
      <c r="E30" s="15" t="s">
        <v>21</v>
      </c>
      <c r="F30" s="15" t="s">
        <v>89</v>
      </c>
      <c r="G30" s="15" t="s">
        <v>43</v>
      </c>
      <c r="H30" s="20">
        <v>19.5</v>
      </c>
      <c r="I30" s="28">
        <f t="shared" si="0"/>
        <v>11.746987951807229</v>
      </c>
      <c r="J30" s="29">
        <v>8.3000000000000007</v>
      </c>
      <c r="K30" s="31">
        <f t="shared" si="1"/>
        <v>24.900000000000002</v>
      </c>
      <c r="L30" s="29">
        <v>73.180000000000007</v>
      </c>
      <c r="M30" s="31">
        <f t="shared" si="2"/>
        <v>14.512161792839573</v>
      </c>
      <c r="N30" s="44">
        <v>161.30000000000001</v>
      </c>
      <c r="O30" s="31">
        <v>22.25666460012399</v>
      </c>
      <c r="P30" s="33">
        <f t="shared" si="3"/>
        <v>73.415814344770794</v>
      </c>
    </row>
    <row r="31" spans="1:16" ht="60" x14ac:dyDescent="0.2">
      <c r="A31" s="7">
        <v>24</v>
      </c>
      <c r="B31" s="37" t="s">
        <v>301</v>
      </c>
      <c r="C31" s="17">
        <v>8</v>
      </c>
      <c r="D31" s="16" t="s">
        <v>168</v>
      </c>
      <c r="E31" s="16" t="s">
        <v>39</v>
      </c>
      <c r="F31" s="16" t="s">
        <v>42</v>
      </c>
      <c r="G31" s="17" t="s">
        <v>169</v>
      </c>
      <c r="H31" s="20">
        <v>23</v>
      </c>
      <c r="I31" s="28">
        <f t="shared" si="0"/>
        <v>13.855421686746988</v>
      </c>
      <c r="J31" s="29">
        <v>7.9</v>
      </c>
      <c r="K31" s="31">
        <f t="shared" si="1"/>
        <v>23.7</v>
      </c>
      <c r="L31" s="29">
        <v>71.900000000000006</v>
      </c>
      <c r="M31" s="31">
        <f t="shared" si="2"/>
        <v>14.770514603616132</v>
      </c>
      <c r="N31" s="44">
        <v>171.6</v>
      </c>
      <c r="O31" s="31">
        <v>20.920745920745922</v>
      </c>
      <c r="P31" s="33">
        <f t="shared" si="3"/>
        <v>73.246682211109032</v>
      </c>
    </row>
    <row r="32" spans="1:16" ht="63.75" x14ac:dyDescent="0.2">
      <c r="A32" s="7">
        <v>25</v>
      </c>
      <c r="B32" s="37" t="s">
        <v>312</v>
      </c>
      <c r="C32" s="15">
        <v>7</v>
      </c>
      <c r="D32" s="15" t="s">
        <v>143</v>
      </c>
      <c r="E32" s="15" t="s">
        <v>17</v>
      </c>
      <c r="F32" s="15" t="s">
        <v>18</v>
      </c>
      <c r="G32" s="15" t="s">
        <v>73</v>
      </c>
      <c r="H32" s="20">
        <v>21</v>
      </c>
      <c r="I32" s="28">
        <f t="shared" si="0"/>
        <v>12.650602409638553</v>
      </c>
      <c r="J32" s="29">
        <v>8</v>
      </c>
      <c r="K32" s="31">
        <f t="shared" si="1"/>
        <v>24</v>
      </c>
      <c r="L32" s="29">
        <v>69</v>
      </c>
      <c r="M32" s="31">
        <f t="shared" si="2"/>
        <v>15.391304347826088</v>
      </c>
      <c r="N32" s="44">
        <v>169.8</v>
      </c>
      <c r="O32" s="31">
        <v>21.142520612485274</v>
      </c>
      <c r="P32" s="33">
        <f t="shared" si="3"/>
        <v>73.184427369949915</v>
      </c>
    </row>
    <row r="33" spans="1:16" ht="38.25" x14ac:dyDescent="0.2">
      <c r="A33" s="7">
        <v>26</v>
      </c>
      <c r="B33" s="37" t="s">
        <v>321</v>
      </c>
      <c r="C33" s="15">
        <v>7</v>
      </c>
      <c r="D33" s="15" t="s">
        <v>147</v>
      </c>
      <c r="E33" s="15" t="s">
        <v>128</v>
      </c>
      <c r="F33" s="15" t="s">
        <v>148</v>
      </c>
      <c r="G33" s="15" t="s">
        <v>81</v>
      </c>
      <c r="H33" s="20">
        <v>16.5</v>
      </c>
      <c r="I33" s="28">
        <f t="shared" si="0"/>
        <v>9.9397590361445776</v>
      </c>
      <c r="J33" s="29">
        <v>8.6</v>
      </c>
      <c r="K33" s="31">
        <f t="shared" si="1"/>
        <v>25.8</v>
      </c>
      <c r="L33" s="29">
        <v>67.819999999999993</v>
      </c>
      <c r="M33" s="31">
        <f t="shared" si="2"/>
        <v>15.659097611324095</v>
      </c>
      <c r="N33" s="44">
        <v>166.4</v>
      </c>
      <c r="O33" s="31">
        <v>21.57451923076923</v>
      </c>
      <c r="P33" s="33">
        <f t="shared" si="3"/>
        <v>72.973375878237903</v>
      </c>
    </row>
    <row r="34" spans="1:16" ht="38.25" x14ac:dyDescent="0.2">
      <c r="A34" s="7">
        <v>27</v>
      </c>
      <c r="B34" s="37" t="s">
        <v>330</v>
      </c>
      <c r="C34" s="15">
        <v>8</v>
      </c>
      <c r="D34" s="15" t="s">
        <v>139</v>
      </c>
      <c r="E34" s="15" t="s">
        <v>74</v>
      </c>
      <c r="F34" s="15" t="s">
        <v>140</v>
      </c>
      <c r="G34" s="15" t="s">
        <v>68</v>
      </c>
      <c r="H34" s="20">
        <v>16</v>
      </c>
      <c r="I34" s="28">
        <f t="shared" si="0"/>
        <v>9.6385542168674707</v>
      </c>
      <c r="J34" s="29">
        <v>8</v>
      </c>
      <c r="K34" s="31">
        <f t="shared" si="1"/>
        <v>24</v>
      </c>
      <c r="L34" s="29">
        <v>65.22</v>
      </c>
      <c r="M34" s="31">
        <f t="shared" si="2"/>
        <v>16.283348666053357</v>
      </c>
      <c r="N34" s="44">
        <v>156.4</v>
      </c>
      <c r="O34" s="31">
        <v>22.953964194373402</v>
      </c>
      <c r="P34" s="33">
        <f t="shared" si="3"/>
        <v>72.875867077294231</v>
      </c>
    </row>
    <row r="35" spans="1:16" ht="63.75" x14ac:dyDescent="0.2">
      <c r="A35" s="7">
        <v>28</v>
      </c>
      <c r="B35" s="37" t="s">
        <v>315</v>
      </c>
      <c r="C35" s="15">
        <v>8</v>
      </c>
      <c r="D35" s="15" t="s">
        <v>137</v>
      </c>
      <c r="E35" s="15" t="s">
        <v>49</v>
      </c>
      <c r="F35" s="15" t="s">
        <v>104</v>
      </c>
      <c r="G35" s="15" t="s">
        <v>138</v>
      </c>
      <c r="H35" s="20">
        <v>20.5</v>
      </c>
      <c r="I35" s="28">
        <f t="shared" si="0"/>
        <v>12.349397590361447</v>
      </c>
      <c r="J35" s="29">
        <v>7.7</v>
      </c>
      <c r="K35" s="31">
        <f t="shared" si="1"/>
        <v>23.1</v>
      </c>
      <c r="L35" s="29">
        <v>71.180000000000007</v>
      </c>
      <c r="M35" s="31">
        <f t="shared" si="2"/>
        <v>14.919921326215228</v>
      </c>
      <c r="N35" s="44">
        <v>160.30000000000001</v>
      </c>
      <c r="O35" s="31">
        <v>22.395508421709295</v>
      </c>
      <c r="P35" s="33">
        <f t="shared" si="3"/>
        <v>72.764827338285968</v>
      </c>
    </row>
    <row r="36" spans="1:16" ht="51" x14ac:dyDescent="0.2">
      <c r="A36" s="7">
        <v>29</v>
      </c>
      <c r="B36" s="37" t="s">
        <v>308</v>
      </c>
      <c r="C36" s="15">
        <v>7</v>
      </c>
      <c r="D36" s="15" t="s">
        <v>145</v>
      </c>
      <c r="E36" s="15" t="s">
        <v>111</v>
      </c>
      <c r="F36" s="15" t="s">
        <v>40</v>
      </c>
      <c r="G36" s="15" t="s">
        <v>146</v>
      </c>
      <c r="H36" s="20">
        <v>16</v>
      </c>
      <c r="I36" s="28">
        <f t="shared" si="0"/>
        <v>9.6385542168674707</v>
      </c>
      <c r="J36" s="29">
        <v>8.6</v>
      </c>
      <c r="K36" s="31">
        <f t="shared" si="1"/>
        <v>25.8</v>
      </c>
      <c r="L36" s="29">
        <v>74.540000000000006</v>
      </c>
      <c r="M36" s="31">
        <f t="shared" si="2"/>
        <v>14.24738395492353</v>
      </c>
      <c r="N36" s="44">
        <v>156.9</v>
      </c>
      <c r="O36" s="31">
        <v>22.880815806246016</v>
      </c>
      <c r="P36" s="33">
        <f t="shared" si="3"/>
        <v>72.566753978037013</v>
      </c>
    </row>
    <row r="37" spans="1:16" ht="63.75" x14ac:dyDescent="0.2">
      <c r="A37" s="7">
        <v>30</v>
      </c>
      <c r="B37" s="37" t="s">
        <v>317</v>
      </c>
      <c r="C37" s="15">
        <v>8</v>
      </c>
      <c r="D37" s="15" t="s">
        <v>69</v>
      </c>
      <c r="E37" s="15" t="s">
        <v>70</v>
      </c>
      <c r="F37" s="15" t="s">
        <v>71</v>
      </c>
      <c r="G37" s="15" t="s">
        <v>72</v>
      </c>
      <c r="H37" s="20">
        <v>18.5</v>
      </c>
      <c r="I37" s="28">
        <f t="shared" si="0"/>
        <v>11.144578313253012</v>
      </c>
      <c r="J37" s="29">
        <v>8.6</v>
      </c>
      <c r="K37" s="31">
        <f t="shared" si="1"/>
        <v>25.8</v>
      </c>
      <c r="L37" s="29">
        <v>67.16</v>
      </c>
      <c r="M37" s="31">
        <f t="shared" si="2"/>
        <v>15.812983918999405</v>
      </c>
      <c r="N37" s="44">
        <v>186.2</v>
      </c>
      <c r="O37" s="31">
        <v>19.280343716433944</v>
      </c>
      <c r="P37" s="33">
        <f t="shared" si="3"/>
        <v>72.037905948686358</v>
      </c>
    </row>
    <row r="38" spans="1:16" ht="51" x14ac:dyDescent="0.2">
      <c r="A38" s="7">
        <v>31</v>
      </c>
      <c r="B38" s="37" t="s">
        <v>290</v>
      </c>
      <c r="C38" s="15">
        <v>7</v>
      </c>
      <c r="D38" s="15" t="s">
        <v>90</v>
      </c>
      <c r="E38" s="15" t="s">
        <v>91</v>
      </c>
      <c r="F38" s="15" t="s">
        <v>92</v>
      </c>
      <c r="G38" s="15" t="s">
        <v>93</v>
      </c>
      <c r="H38" s="20">
        <v>22</v>
      </c>
      <c r="I38" s="28">
        <f t="shared" si="0"/>
        <v>13.253012048192771</v>
      </c>
      <c r="J38" s="29">
        <v>8.6999999999999993</v>
      </c>
      <c r="K38" s="31">
        <f t="shared" si="1"/>
        <v>26.1</v>
      </c>
      <c r="L38" s="29">
        <v>84.71</v>
      </c>
      <c r="M38" s="31">
        <f t="shared" si="2"/>
        <v>12.53689056781962</v>
      </c>
      <c r="N38" s="44">
        <v>178.8</v>
      </c>
      <c r="O38" s="31">
        <v>20.078299776286354</v>
      </c>
      <c r="P38" s="33">
        <f t="shared" si="3"/>
        <v>71.96820239229875</v>
      </c>
    </row>
    <row r="39" spans="1:16" ht="38.25" x14ac:dyDescent="0.2">
      <c r="A39" s="7">
        <v>32</v>
      </c>
      <c r="B39" s="37" t="s">
        <v>297</v>
      </c>
      <c r="C39" s="15">
        <v>8</v>
      </c>
      <c r="D39" s="27" t="s">
        <v>112</v>
      </c>
      <c r="E39" s="15" t="s">
        <v>77</v>
      </c>
      <c r="F39" s="15" t="s">
        <v>18</v>
      </c>
      <c r="G39" s="15" t="s">
        <v>87</v>
      </c>
      <c r="H39" s="20">
        <v>15.5</v>
      </c>
      <c r="I39" s="28">
        <f t="shared" si="0"/>
        <v>9.3373493975903621</v>
      </c>
      <c r="J39" s="29">
        <v>9.6</v>
      </c>
      <c r="K39" s="31">
        <f t="shared" si="1"/>
        <v>28.8</v>
      </c>
      <c r="L39" s="29">
        <v>74.459999999999994</v>
      </c>
      <c r="M39" s="31">
        <f t="shared" si="2"/>
        <v>14.262691377921033</v>
      </c>
      <c r="N39" s="44">
        <v>184.5</v>
      </c>
      <c r="O39" s="31">
        <v>19.457994579945801</v>
      </c>
      <c r="P39" s="33">
        <f t="shared" si="3"/>
        <v>71.858035355457204</v>
      </c>
    </row>
    <row r="40" spans="1:16" ht="38.25" x14ac:dyDescent="0.2">
      <c r="A40" s="7">
        <v>33</v>
      </c>
      <c r="B40" s="37" t="s">
        <v>305</v>
      </c>
      <c r="C40" s="15">
        <v>8</v>
      </c>
      <c r="D40" s="15" t="s">
        <v>141</v>
      </c>
      <c r="E40" s="15" t="s">
        <v>123</v>
      </c>
      <c r="F40" s="15" t="s">
        <v>107</v>
      </c>
      <c r="G40" s="15" t="s">
        <v>142</v>
      </c>
      <c r="H40" s="20">
        <v>18</v>
      </c>
      <c r="I40" s="28">
        <f t="shared" ref="I40:I71" si="4">25*H40/41.5</f>
        <v>10.843373493975903</v>
      </c>
      <c r="J40" s="29">
        <v>8.6</v>
      </c>
      <c r="K40" s="31">
        <f t="shared" ref="K40:K71" si="5">30*J40/10</f>
        <v>25.8</v>
      </c>
      <c r="L40" s="29">
        <v>72.67</v>
      </c>
      <c r="M40" s="31">
        <f t="shared" ref="M40:M71" si="6">20*53.1/L40</f>
        <v>14.614008531718728</v>
      </c>
      <c r="N40" s="44">
        <v>174.3</v>
      </c>
      <c r="O40" s="31">
        <v>20.596672403901319</v>
      </c>
      <c r="P40" s="33">
        <f t="shared" ref="P40:P71" si="7">I40+K40+M40+O40</f>
        <v>71.854054429595948</v>
      </c>
    </row>
    <row r="41" spans="1:16" ht="51" x14ac:dyDescent="0.2">
      <c r="A41" s="7">
        <v>34</v>
      </c>
      <c r="B41" s="37" t="s">
        <v>300</v>
      </c>
      <c r="C41" s="15">
        <v>7</v>
      </c>
      <c r="D41" s="15" t="s">
        <v>157</v>
      </c>
      <c r="E41" s="15" t="s">
        <v>82</v>
      </c>
      <c r="F41" s="15" t="s">
        <v>158</v>
      </c>
      <c r="G41" s="15" t="s">
        <v>159</v>
      </c>
      <c r="H41" s="20">
        <v>22</v>
      </c>
      <c r="I41" s="28">
        <f t="shared" si="4"/>
        <v>13.253012048192771</v>
      </c>
      <c r="J41" s="29">
        <v>7.9</v>
      </c>
      <c r="K41" s="31">
        <f t="shared" si="5"/>
        <v>23.7</v>
      </c>
      <c r="L41" s="29">
        <v>77.03</v>
      </c>
      <c r="M41" s="31">
        <f t="shared" si="6"/>
        <v>13.78683629754641</v>
      </c>
      <c r="N41" s="44">
        <v>171</v>
      </c>
      <c r="O41" s="31">
        <v>20.994152046783626</v>
      </c>
      <c r="P41" s="33">
        <f t="shared" si="7"/>
        <v>71.734000392522802</v>
      </c>
    </row>
    <row r="42" spans="1:16" ht="51" x14ac:dyDescent="0.2">
      <c r="A42" s="7">
        <v>35</v>
      </c>
      <c r="B42" s="37" t="s">
        <v>333</v>
      </c>
      <c r="C42" s="15">
        <v>8</v>
      </c>
      <c r="D42" s="15" t="s">
        <v>99</v>
      </c>
      <c r="E42" s="15" t="s">
        <v>70</v>
      </c>
      <c r="F42" s="15" t="s">
        <v>42</v>
      </c>
      <c r="G42" s="15" t="s">
        <v>24</v>
      </c>
      <c r="H42" s="20">
        <v>17</v>
      </c>
      <c r="I42" s="28">
        <f t="shared" si="4"/>
        <v>10.240963855421686</v>
      </c>
      <c r="J42" s="29">
        <v>8</v>
      </c>
      <c r="K42" s="31">
        <f t="shared" si="5"/>
        <v>24</v>
      </c>
      <c r="L42" s="29">
        <v>62.6</v>
      </c>
      <c r="M42" s="31">
        <f t="shared" si="6"/>
        <v>16.964856230031948</v>
      </c>
      <c r="N42" s="44">
        <v>177.2</v>
      </c>
      <c r="O42" s="31">
        <v>20.259593679458241</v>
      </c>
      <c r="P42" s="33">
        <f t="shared" si="7"/>
        <v>71.465413764911872</v>
      </c>
    </row>
    <row r="43" spans="1:16" ht="38.25" x14ac:dyDescent="0.2">
      <c r="A43" s="7">
        <v>36</v>
      </c>
      <c r="B43" s="37" t="s">
        <v>323</v>
      </c>
      <c r="C43" s="15">
        <v>8</v>
      </c>
      <c r="D43" s="15" t="s">
        <v>130</v>
      </c>
      <c r="E43" s="15" t="s">
        <v>54</v>
      </c>
      <c r="F43" s="15" t="s">
        <v>131</v>
      </c>
      <c r="G43" s="15" t="s">
        <v>132</v>
      </c>
      <c r="H43" s="20">
        <v>17.5</v>
      </c>
      <c r="I43" s="28">
        <f t="shared" si="4"/>
        <v>10.542168674698795</v>
      </c>
      <c r="J43" s="29">
        <v>7.9</v>
      </c>
      <c r="K43" s="31">
        <f t="shared" si="5"/>
        <v>23.7</v>
      </c>
      <c r="L43" s="29">
        <v>68.78</v>
      </c>
      <c r="M43" s="31">
        <f t="shared" si="6"/>
        <v>15.440535039255597</v>
      </c>
      <c r="N43" s="44">
        <v>165.5</v>
      </c>
      <c r="O43" s="31">
        <v>21.691842900302113</v>
      </c>
      <c r="P43" s="33">
        <f t="shared" si="7"/>
        <v>71.374546614256502</v>
      </c>
    </row>
    <row r="44" spans="1:16" ht="63.75" x14ac:dyDescent="0.2">
      <c r="A44" s="7">
        <v>37</v>
      </c>
      <c r="B44" s="37" t="s">
        <v>327</v>
      </c>
      <c r="C44" s="15">
        <v>7</v>
      </c>
      <c r="D44" s="15" t="s">
        <v>76</v>
      </c>
      <c r="E44" s="15" t="s">
        <v>77</v>
      </c>
      <c r="F44" s="15" t="s">
        <v>78</v>
      </c>
      <c r="G44" s="15" t="s">
        <v>73</v>
      </c>
      <c r="H44" s="20">
        <v>21.5</v>
      </c>
      <c r="I44" s="28">
        <f t="shared" si="4"/>
        <v>12.951807228915662</v>
      </c>
      <c r="J44" s="29">
        <v>7.7</v>
      </c>
      <c r="K44" s="31">
        <f t="shared" si="5"/>
        <v>23.1</v>
      </c>
      <c r="L44" s="29">
        <v>62.42</v>
      </c>
      <c r="M44" s="31">
        <f t="shared" si="6"/>
        <v>17.013777635373277</v>
      </c>
      <c r="N44" s="44">
        <v>197.5</v>
      </c>
      <c r="O44" s="31">
        <v>18.177215189873419</v>
      </c>
      <c r="P44" s="33">
        <f t="shared" si="7"/>
        <v>71.242800054162359</v>
      </c>
    </row>
    <row r="45" spans="1:16" ht="38.25" x14ac:dyDescent="0.2">
      <c r="A45" s="7">
        <v>38</v>
      </c>
      <c r="B45" s="37" t="s">
        <v>335</v>
      </c>
      <c r="C45" s="15">
        <v>8</v>
      </c>
      <c r="D45" s="15" t="s">
        <v>79</v>
      </c>
      <c r="E45" s="15" t="s">
        <v>66</v>
      </c>
      <c r="F45" s="15" t="s">
        <v>80</v>
      </c>
      <c r="G45" s="15" t="s">
        <v>81</v>
      </c>
      <c r="H45" s="20">
        <v>16.5</v>
      </c>
      <c r="I45" s="28">
        <f t="shared" si="4"/>
        <v>9.9397590361445776</v>
      </c>
      <c r="J45" s="29">
        <v>7.4</v>
      </c>
      <c r="K45" s="31">
        <f t="shared" si="5"/>
        <v>22.2</v>
      </c>
      <c r="L45" s="29">
        <v>64.650000000000006</v>
      </c>
      <c r="M45" s="31">
        <f t="shared" si="6"/>
        <v>16.426914153132248</v>
      </c>
      <c r="N45" s="44">
        <v>159</v>
      </c>
      <c r="O45" s="31">
        <v>22.578616352201259</v>
      </c>
      <c r="P45" s="33">
        <f t="shared" si="7"/>
        <v>71.145289541478093</v>
      </c>
    </row>
    <row r="46" spans="1:16" ht="38.25" x14ac:dyDescent="0.2">
      <c r="A46" s="7">
        <v>39</v>
      </c>
      <c r="B46" s="37" t="s">
        <v>326</v>
      </c>
      <c r="C46" s="15">
        <v>7</v>
      </c>
      <c r="D46" s="15" t="s">
        <v>149</v>
      </c>
      <c r="E46" s="15" t="s">
        <v>123</v>
      </c>
      <c r="F46" s="15" t="s">
        <v>22</v>
      </c>
      <c r="G46" s="15" t="s">
        <v>142</v>
      </c>
      <c r="H46" s="20">
        <v>17.5</v>
      </c>
      <c r="I46" s="28">
        <f t="shared" si="4"/>
        <v>10.542168674698795</v>
      </c>
      <c r="J46" s="29">
        <v>8.3000000000000007</v>
      </c>
      <c r="K46" s="31">
        <f t="shared" si="5"/>
        <v>24.900000000000002</v>
      </c>
      <c r="L46" s="29">
        <v>65.319999999999993</v>
      </c>
      <c r="M46" s="31">
        <f t="shared" si="6"/>
        <v>16.258420085731785</v>
      </c>
      <c r="N46" s="44">
        <v>194.4</v>
      </c>
      <c r="O46" s="31">
        <v>18.467078189300413</v>
      </c>
      <c r="P46" s="33">
        <f t="shared" si="7"/>
        <v>70.167666949731</v>
      </c>
    </row>
    <row r="47" spans="1:16" ht="38.25" x14ac:dyDescent="0.2">
      <c r="A47" s="7">
        <v>40</v>
      </c>
      <c r="B47" s="37" t="s">
        <v>302</v>
      </c>
      <c r="C47" s="15">
        <v>7</v>
      </c>
      <c r="D47" s="15" t="s">
        <v>139</v>
      </c>
      <c r="E47" s="15" t="s">
        <v>101</v>
      </c>
      <c r="F47" s="15" t="s">
        <v>78</v>
      </c>
      <c r="G47" s="15" t="s">
        <v>132</v>
      </c>
      <c r="H47" s="20">
        <v>18.5</v>
      </c>
      <c r="I47" s="28">
        <f t="shared" si="4"/>
        <v>11.144578313253012</v>
      </c>
      <c r="J47" s="29">
        <v>7.9</v>
      </c>
      <c r="K47" s="31">
        <f t="shared" si="5"/>
        <v>23.7</v>
      </c>
      <c r="L47" s="29">
        <v>78.319999999999993</v>
      </c>
      <c r="M47" s="31">
        <f t="shared" si="6"/>
        <v>13.559754851889684</v>
      </c>
      <c r="N47" s="44">
        <v>168.3</v>
      </c>
      <c r="O47" s="31">
        <v>21.330956625074272</v>
      </c>
      <c r="P47" s="33">
        <f t="shared" si="7"/>
        <v>69.735289790216967</v>
      </c>
    </row>
    <row r="48" spans="1:16" ht="76.5" x14ac:dyDescent="0.2">
      <c r="A48" s="7">
        <v>41</v>
      </c>
      <c r="B48" s="37" t="s">
        <v>320</v>
      </c>
      <c r="C48" s="15">
        <v>8</v>
      </c>
      <c r="D48" s="15" t="s">
        <v>51</v>
      </c>
      <c r="E48" s="15" t="s">
        <v>52</v>
      </c>
      <c r="F48" s="15" t="s">
        <v>107</v>
      </c>
      <c r="G48" s="15" t="s">
        <v>43</v>
      </c>
      <c r="H48" s="20">
        <v>17.5</v>
      </c>
      <c r="I48" s="28">
        <f t="shared" si="4"/>
        <v>10.542168674698795</v>
      </c>
      <c r="J48" s="29">
        <v>8</v>
      </c>
      <c r="K48" s="31">
        <f t="shared" si="5"/>
        <v>24</v>
      </c>
      <c r="L48" s="29">
        <v>68.73</v>
      </c>
      <c r="M48" s="31">
        <f t="shared" si="6"/>
        <v>15.451767786992578</v>
      </c>
      <c r="N48" s="44">
        <v>185.8</v>
      </c>
      <c r="O48" s="31">
        <v>19.321851453175455</v>
      </c>
      <c r="P48" s="33">
        <f t="shared" si="7"/>
        <v>69.315787914866831</v>
      </c>
    </row>
    <row r="49" spans="1:16" ht="63.75" x14ac:dyDescent="0.2">
      <c r="A49" s="7">
        <v>42</v>
      </c>
      <c r="B49" s="37" t="s">
        <v>325</v>
      </c>
      <c r="C49" s="15">
        <v>7</v>
      </c>
      <c r="D49" s="15" t="s">
        <v>97</v>
      </c>
      <c r="E49" s="15" t="s">
        <v>21</v>
      </c>
      <c r="F49" s="15" t="s">
        <v>22</v>
      </c>
      <c r="G49" s="15" t="s">
        <v>98</v>
      </c>
      <c r="H49" s="20">
        <v>16.5</v>
      </c>
      <c r="I49" s="28">
        <f t="shared" si="4"/>
        <v>9.9397590361445776</v>
      </c>
      <c r="J49" s="29">
        <v>7.9</v>
      </c>
      <c r="K49" s="31">
        <f t="shared" si="5"/>
        <v>23.7</v>
      </c>
      <c r="L49" s="29">
        <v>69.97</v>
      </c>
      <c r="M49" s="31">
        <f t="shared" si="6"/>
        <v>15.177933400028584</v>
      </c>
      <c r="N49" s="44">
        <v>179.9</v>
      </c>
      <c r="O49" s="31">
        <v>19.955530850472485</v>
      </c>
      <c r="P49" s="33">
        <f t="shared" si="7"/>
        <v>68.773223286645646</v>
      </c>
    </row>
    <row r="50" spans="1:16" ht="38.25" x14ac:dyDescent="0.2">
      <c r="A50" s="7">
        <v>43</v>
      </c>
      <c r="B50" s="37" t="s">
        <v>299</v>
      </c>
      <c r="C50" s="15">
        <v>7</v>
      </c>
      <c r="D50" s="15" t="s">
        <v>110</v>
      </c>
      <c r="E50" s="15" t="s">
        <v>111</v>
      </c>
      <c r="F50" s="15" t="s">
        <v>42</v>
      </c>
      <c r="G50" s="15" t="s">
        <v>46</v>
      </c>
      <c r="H50" s="20">
        <v>23</v>
      </c>
      <c r="I50" s="28">
        <f t="shared" si="4"/>
        <v>13.855421686746988</v>
      </c>
      <c r="J50" s="29">
        <v>7</v>
      </c>
      <c r="K50" s="31">
        <f t="shared" si="5"/>
        <v>21</v>
      </c>
      <c r="L50" s="29">
        <v>81.02</v>
      </c>
      <c r="M50" s="31">
        <f t="shared" si="6"/>
        <v>13.107874598864479</v>
      </c>
      <c r="N50" s="44">
        <v>173.7</v>
      </c>
      <c r="O50" s="31">
        <v>20.667818077144503</v>
      </c>
      <c r="P50" s="33">
        <f t="shared" si="7"/>
        <v>68.631114362755966</v>
      </c>
    </row>
    <row r="51" spans="1:16" ht="63.75" x14ac:dyDescent="0.2">
      <c r="A51" s="7">
        <v>44</v>
      </c>
      <c r="B51" s="37" t="s">
        <v>293</v>
      </c>
      <c r="C51" s="15">
        <v>7</v>
      </c>
      <c r="D51" s="15" t="s">
        <v>32</v>
      </c>
      <c r="E51" s="15" t="s">
        <v>33</v>
      </c>
      <c r="F51" s="15" t="s">
        <v>34</v>
      </c>
      <c r="G51" s="15" t="s">
        <v>35</v>
      </c>
      <c r="H51" s="20">
        <v>18</v>
      </c>
      <c r="I51" s="28">
        <f t="shared" si="4"/>
        <v>10.843373493975903</v>
      </c>
      <c r="J51" s="29">
        <v>8.3000000000000007</v>
      </c>
      <c r="K51" s="31">
        <f t="shared" si="5"/>
        <v>24.900000000000002</v>
      </c>
      <c r="L51" s="29">
        <v>86.15</v>
      </c>
      <c r="M51" s="31">
        <f t="shared" si="6"/>
        <v>12.327336041787579</v>
      </c>
      <c r="N51" s="44">
        <v>182</v>
      </c>
      <c r="O51" s="31">
        <v>19.725274725274726</v>
      </c>
      <c r="P51" s="33">
        <f t="shared" si="7"/>
        <v>67.795984261038214</v>
      </c>
    </row>
    <row r="52" spans="1:16" ht="38.25" x14ac:dyDescent="0.2">
      <c r="A52" s="7">
        <v>45</v>
      </c>
      <c r="B52" s="37" t="s">
        <v>332</v>
      </c>
      <c r="C52" s="15">
        <v>8</v>
      </c>
      <c r="D52" s="15" t="s">
        <v>108</v>
      </c>
      <c r="E52" s="15" t="s">
        <v>109</v>
      </c>
      <c r="F52" s="15" t="s">
        <v>42</v>
      </c>
      <c r="G52" s="15" t="s">
        <v>276</v>
      </c>
      <c r="H52" s="20">
        <v>9</v>
      </c>
      <c r="I52" s="28">
        <f t="shared" si="4"/>
        <v>5.4216867469879517</v>
      </c>
      <c r="J52" s="29">
        <v>8.5</v>
      </c>
      <c r="K52" s="31">
        <f t="shared" si="5"/>
        <v>25.5</v>
      </c>
      <c r="L52" s="29">
        <v>69.62</v>
      </c>
      <c r="M52" s="31">
        <f t="shared" si="6"/>
        <v>15.254237288135592</v>
      </c>
      <c r="N52" s="44">
        <v>172.2</v>
      </c>
      <c r="O52" s="31">
        <v>20.847851335656216</v>
      </c>
      <c r="P52" s="33">
        <f t="shared" si="7"/>
        <v>67.023775370779759</v>
      </c>
    </row>
    <row r="53" spans="1:16" ht="38.25" x14ac:dyDescent="0.2">
      <c r="A53" s="7">
        <v>46</v>
      </c>
      <c r="B53" s="37" t="s">
        <v>307</v>
      </c>
      <c r="C53" s="15">
        <v>7</v>
      </c>
      <c r="D53" s="15" t="s">
        <v>120</v>
      </c>
      <c r="E53" s="15" t="s">
        <v>121</v>
      </c>
      <c r="F53" s="15" t="s">
        <v>78</v>
      </c>
      <c r="G53" s="15" t="s">
        <v>100</v>
      </c>
      <c r="H53" s="20">
        <v>12.5</v>
      </c>
      <c r="I53" s="28">
        <f t="shared" si="4"/>
        <v>7.5301204819277112</v>
      </c>
      <c r="J53" s="29">
        <v>8.3000000000000007</v>
      </c>
      <c r="K53" s="31">
        <f t="shared" si="5"/>
        <v>24.900000000000002</v>
      </c>
      <c r="L53" s="29">
        <v>83.21</v>
      </c>
      <c r="M53" s="31">
        <f t="shared" si="6"/>
        <v>12.762889075832232</v>
      </c>
      <c r="N53" s="44">
        <v>198.8</v>
      </c>
      <c r="O53" s="31">
        <v>18.058350100603622</v>
      </c>
      <c r="P53" s="33">
        <f t="shared" si="7"/>
        <v>63.251359658363569</v>
      </c>
    </row>
    <row r="54" spans="1:16" ht="38.25" x14ac:dyDescent="0.2">
      <c r="A54" s="7">
        <v>47</v>
      </c>
      <c r="B54" s="37" t="s">
        <v>329</v>
      </c>
      <c r="C54" s="15">
        <v>7</v>
      </c>
      <c r="D54" s="15" t="s">
        <v>144</v>
      </c>
      <c r="E54" s="15" t="s">
        <v>91</v>
      </c>
      <c r="F54" s="15" t="s">
        <v>18</v>
      </c>
      <c r="G54" s="15" t="s">
        <v>100</v>
      </c>
      <c r="H54" s="20">
        <v>22</v>
      </c>
      <c r="I54" s="28">
        <f t="shared" si="4"/>
        <v>13.253012048192771</v>
      </c>
      <c r="J54" s="29">
        <v>7.9</v>
      </c>
      <c r="K54" s="31">
        <f t="shared" si="5"/>
        <v>23.7</v>
      </c>
      <c r="L54" s="29">
        <v>58.22</v>
      </c>
      <c r="M54" s="31">
        <f t="shared" si="6"/>
        <v>18.241154242528342</v>
      </c>
      <c r="N54" s="44">
        <v>0</v>
      </c>
      <c r="O54" s="31">
        <v>0</v>
      </c>
      <c r="P54" s="33">
        <f t="shared" si="7"/>
        <v>55.194166290721114</v>
      </c>
    </row>
    <row r="55" spans="1:16" ht="63.75" x14ac:dyDescent="0.2">
      <c r="A55" s="7">
        <v>48</v>
      </c>
      <c r="B55" s="37" t="s">
        <v>313</v>
      </c>
      <c r="C55" s="15">
        <v>8</v>
      </c>
      <c r="D55" s="15" t="s">
        <v>152</v>
      </c>
      <c r="E55" s="15" t="s">
        <v>82</v>
      </c>
      <c r="F55" s="15" t="s">
        <v>153</v>
      </c>
      <c r="G55" s="15" t="s">
        <v>138</v>
      </c>
      <c r="H55" s="20">
        <v>21.5</v>
      </c>
      <c r="I55" s="28">
        <f t="shared" si="4"/>
        <v>12.951807228915662</v>
      </c>
      <c r="J55" s="29">
        <v>8.1</v>
      </c>
      <c r="K55" s="31">
        <f t="shared" si="5"/>
        <v>24.3</v>
      </c>
      <c r="L55" s="29">
        <v>66.87</v>
      </c>
      <c r="M55" s="31">
        <f t="shared" si="6"/>
        <v>15.881561238223417</v>
      </c>
      <c r="N55" s="44">
        <v>0</v>
      </c>
      <c r="O55" s="31">
        <v>0</v>
      </c>
      <c r="P55" s="33">
        <f t="shared" si="7"/>
        <v>53.133368467139086</v>
      </c>
    </row>
    <row r="56" spans="1:16" ht="51" x14ac:dyDescent="0.2">
      <c r="A56" s="7">
        <v>49</v>
      </c>
      <c r="B56" s="37" t="s">
        <v>334</v>
      </c>
      <c r="C56" s="15">
        <v>8</v>
      </c>
      <c r="D56" s="15" t="s">
        <v>28</v>
      </c>
      <c r="E56" s="15" t="s">
        <v>29</v>
      </c>
      <c r="F56" s="15" t="s">
        <v>30</v>
      </c>
      <c r="G56" s="15" t="s">
        <v>31</v>
      </c>
      <c r="H56" s="20">
        <v>18.5</v>
      </c>
      <c r="I56" s="28">
        <f t="shared" si="4"/>
        <v>11.144578313253012</v>
      </c>
      <c r="J56" s="29">
        <v>7.5</v>
      </c>
      <c r="K56" s="31">
        <f t="shared" si="5"/>
        <v>22.5</v>
      </c>
      <c r="L56" s="29">
        <v>61.52</v>
      </c>
      <c r="M56" s="31">
        <f t="shared" si="6"/>
        <v>17.262678803641091</v>
      </c>
      <c r="N56" s="44">
        <v>0</v>
      </c>
      <c r="O56" s="31">
        <v>0</v>
      </c>
      <c r="P56" s="33">
        <f t="shared" si="7"/>
        <v>50.907257116894101</v>
      </c>
    </row>
    <row r="57" spans="1:16" ht="38.25" x14ac:dyDescent="0.2">
      <c r="A57" s="7">
        <v>50</v>
      </c>
      <c r="B57" s="37" t="s">
        <v>324</v>
      </c>
      <c r="C57" s="15">
        <v>8</v>
      </c>
      <c r="D57" s="15" t="s">
        <v>44</v>
      </c>
      <c r="E57" s="15" t="s">
        <v>41</v>
      </c>
      <c r="F57" s="15" t="s">
        <v>45</v>
      </c>
      <c r="G57" s="15" t="s">
        <v>46</v>
      </c>
      <c r="H57" s="20">
        <v>20</v>
      </c>
      <c r="I57" s="28">
        <f t="shared" si="4"/>
        <v>12.048192771084338</v>
      </c>
      <c r="J57" s="29">
        <v>7.2</v>
      </c>
      <c r="K57" s="31">
        <f t="shared" si="5"/>
        <v>21.6</v>
      </c>
      <c r="L57" s="29">
        <v>70.540000000000006</v>
      </c>
      <c r="M57" s="31">
        <f t="shared" si="6"/>
        <v>15.055287779982987</v>
      </c>
      <c r="N57" s="44">
        <v>0</v>
      </c>
      <c r="O57" s="31">
        <v>0</v>
      </c>
      <c r="P57" s="33">
        <f t="shared" si="7"/>
        <v>48.703480551067329</v>
      </c>
    </row>
    <row r="58" spans="1:16" ht="38.25" x14ac:dyDescent="0.2">
      <c r="A58" s="7">
        <v>51</v>
      </c>
      <c r="B58" s="37" t="s">
        <v>328</v>
      </c>
      <c r="C58" s="15">
        <v>7</v>
      </c>
      <c r="D58" s="15" t="s">
        <v>133</v>
      </c>
      <c r="E58" s="15" t="s">
        <v>134</v>
      </c>
      <c r="F58" s="15" t="s">
        <v>135</v>
      </c>
      <c r="G58" s="15" t="s">
        <v>136</v>
      </c>
      <c r="H58" s="20">
        <v>14.5</v>
      </c>
      <c r="I58" s="28">
        <f t="shared" si="4"/>
        <v>8.7349397590361448</v>
      </c>
      <c r="J58" s="29">
        <v>7.8</v>
      </c>
      <c r="K58" s="31">
        <f t="shared" si="5"/>
        <v>23.4</v>
      </c>
      <c r="L58" s="29">
        <v>71.77</v>
      </c>
      <c r="M58" s="31">
        <f t="shared" si="6"/>
        <v>14.797269053922253</v>
      </c>
      <c r="N58" s="44">
        <v>0</v>
      </c>
      <c r="O58" s="31">
        <v>0</v>
      </c>
      <c r="P58" s="33">
        <f t="shared" si="7"/>
        <v>46.932208812958393</v>
      </c>
    </row>
    <row r="59" spans="1:16" ht="51" x14ac:dyDescent="0.2">
      <c r="A59" s="7">
        <v>52</v>
      </c>
      <c r="B59" s="37" t="s">
        <v>337</v>
      </c>
      <c r="C59" s="15">
        <v>8</v>
      </c>
      <c r="D59" s="15" t="s">
        <v>56</v>
      </c>
      <c r="E59" s="15" t="s">
        <v>54</v>
      </c>
      <c r="F59" s="15" t="s">
        <v>57</v>
      </c>
      <c r="G59" s="15" t="s">
        <v>24</v>
      </c>
      <c r="H59" s="20">
        <v>32</v>
      </c>
      <c r="I59" s="28">
        <f t="shared" si="4"/>
        <v>19.277108433734941</v>
      </c>
      <c r="J59" s="29">
        <v>0</v>
      </c>
      <c r="K59" s="31">
        <f t="shared" si="5"/>
        <v>0</v>
      </c>
      <c r="L59" s="29">
        <v>0</v>
      </c>
      <c r="M59" s="31">
        <v>0</v>
      </c>
      <c r="N59" s="44">
        <v>178.2</v>
      </c>
      <c r="O59" s="31">
        <v>20.145903479236814</v>
      </c>
      <c r="P59" s="33">
        <f t="shared" si="7"/>
        <v>39.423011912971759</v>
      </c>
    </row>
    <row r="60" spans="1:16" ht="51" x14ac:dyDescent="0.2">
      <c r="A60" s="7">
        <v>53</v>
      </c>
      <c r="B60" s="37" t="s">
        <v>336</v>
      </c>
      <c r="C60" s="15">
        <v>7</v>
      </c>
      <c r="D60" s="15" t="s">
        <v>122</v>
      </c>
      <c r="E60" s="15" t="s">
        <v>123</v>
      </c>
      <c r="F60" s="15" t="s">
        <v>124</v>
      </c>
      <c r="G60" s="15" t="s">
        <v>125</v>
      </c>
      <c r="H60" s="20">
        <v>13</v>
      </c>
      <c r="I60" s="28">
        <f t="shared" si="4"/>
        <v>7.831325301204819</v>
      </c>
      <c r="J60" s="29">
        <v>0</v>
      </c>
      <c r="K60" s="31">
        <f t="shared" si="5"/>
        <v>0</v>
      </c>
      <c r="L60" s="29">
        <v>77.959999999999994</v>
      </c>
      <c r="M60" s="31">
        <f>20*53.1/L60</f>
        <v>13.622370446382762</v>
      </c>
      <c r="N60" s="44">
        <v>0</v>
      </c>
      <c r="O60" s="31">
        <v>0</v>
      </c>
      <c r="P60" s="33">
        <f t="shared" si="7"/>
        <v>21.453695747587581</v>
      </c>
    </row>
    <row r="63" spans="1:16" ht="15" x14ac:dyDescent="0.25">
      <c r="A63" s="8"/>
      <c r="B63" s="8"/>
      <c r="C63" s="51" t="s">
        <v>6</v>
      </c>
      <c r="D63" s="51"/>
      <c r="E63" s="6" t="s">
        <v>3</v>
      </c>
      <c r="F63" s="12"/>
      <c r="G63" s="12"/>
      <c r="H63" s="13"/>
      <c r="I63" s="13"/>
    </row>
    <row r="64" spans="1:16" ht="15" x14ac:dyDescent="0.25">
      <c r="A64" s="8"/>
      <c r="B64" s="8"/>
      <c r="C64" s="12"/>
      <c r="D64" s="5"/>
      <c r="E64" s="9" t="s">
        <v>4</v>
      </c>
      <c r="F64" s="12"/>
      <c r="G64" s="12"/>
      <c r="H64" s="13"/>
      <c r="I64" s="13"/>
    </row>
    <row r="65" spans="1:9" ht="15" x14ac:dyDescent="0.25">
      <c r="A65" s="8"/>
      <c r="B65" s="8"/>
      <c r="C65" s="4"/>
      <c r="D65" s="3"/>
      <c r="E65" s="12"/>
      <c r="F65" s="5"/>
      <c r="G65" s="12"/>
      <c r="H65" s="13"/>
      <c r="I65" s="13"/>
    </row>
    <row r="66" spans="1:9" ht="15" x14ac:dyDescent="0.25">
      <c r="A66" s="8"/>
      <c r="B66" s="8"/>
      <c r="C66" s="51" t="s">
        <v>5</v>
      </c>
      <c r="D66" s="51"/>
      <c r="E66" s="6" t="s">
        <v>3</v>
      </c>
      <c r="F66" s="5"/>
      <c r="G66" s="12"/>
      <c r="H66" s="13"/>
      <c r="I66" s="13"/>
    </row>
    <row r="67" spans="1:9" ht="15" x14ac:dyDescent="0.25">
      <c r="A67" s="8"/>
      <c r="B67" s="8"/>
      <c r="C67" s="12"/>
      <c r="D67" s="5"/>
      <c r="E67" s="9" t="s">
        <v>4</v>
      </c>
      <c r="F67" s="5"/>
      <c r="G67" s="12"/>
      <c r="H67" s="13"/>
      <c r="I67" s="13"/>
    </row>
    <row r="68" spans="1:9" ht="15" x14ac:dyDescent="0.25">
      <c r="A68" s="8"/>
      <c r="B68" s="8"/>
      <c r="C68" s="12"/>
      <c r="D68" s="5"/>
      <c r="E68" s="10" t="s">
        <v>3</v>
      </c>
      <c r="F68" s="5"/>
      <c r="G68" s="12"/>
      <c r="H68" s="13"/>
      <c r="I68" s="13"/>
    </row>
    <row r="69" spans="1:9" ht="15" x14ac:dyDescent="0.25">
      <c r="A69" s="8"/>
      <c r="B69" s="8"/>
      <c r="C69" s="12"/>
      <c r="D69" s="5"/>
      <c r="E69" s="9" t="s">
        <v>4</v>
      </c>
      <c r="F69" s="5"/>
      <c r="G69" s="12"/>
      <c r="H69" s="13"/>
      <c r="I69" s="13"/>
    </row>
    <row r="70" spans="1:9" ht="15" x14ac:dyDescent="0.25">
      <c r="A70" s="8"/>
      <c r="B70" s="8"/>
      <c r="C70" s="12"/>
      <c r="D70" s="5"/>
      <c r="E70" s="10" t="s">
        <v>3</v>
      </c>
      <c r="F70" s="5"/>
      <c r="G70" s="12"/>
      <c r="H70" s="13"/>
      <c r="I70" s="13"/>
    </row>
    <row r="71" spans="1:9" ht="15" x14ac:dyDescent="0.25">
      <c r="A71" s="8"/>
      <c r="B71" s="8"/>
      <c r="C71" s="12"/>
      <c r="D71" s="5"/>
      <c r="E71" s="9" t="s">
        <v>4</v>
      </c>
      <c r="F71" s="5"/>
      <c r="G71" s="12"/>
      <c r="H71" s="13"/>
      <c r="I71" s="13"/>
    </row>
    <row r="72" spans="1:9" ht="15" x14ac:dyDescent="0.25">
      <c r="A72" s="8"/>
      <c r="B72" s="8"/>
      <c r="C72" s="12"/>
      <c r="D72" s="5"/>
      <c r="E72" s="10" t="s">
        <v>3</v>
      </c>
      <c r="F72" s="5"/>
      <c r="G72" s="12"/>
      <c r="H72" s="13"/>
      <c r="I72" s="13"/>
    </row>
    <row r="73" spans="1:9" ht="15" x14ac:dyDescent="0.25">
      <c r="A73" s="8"/>
      <c r="B73" s="8"/>
      <c r="C73" s="12"/>
      <c r="D73" s="5"/>
      <c r="E73" s="9" t="s">
        <v>4</v>
      </c>
      <c r="F73" s="5"/>
      <c r="G73" s="12"/>
      <c r="H73" s="13"/>
      <c r="I73" s="13"/>
    </row>
  </sheetData>
  <autoFilter ref="A6:P60" xr:uid="{00000000-0009-0000-0000-000000000000}">
    <filterColumn colId="7" showButton="0"/>
    <filterColumn colId="9" showButton="0"/>
    <filterColumn colId="11" showButton="0"/>
    <filterColumn colId="13" showButton="0"/>
  </autoFilter>
  <sortState xmlns:xlrd2="http://schemas.microsoft.com/office/spreadsheetml/2017/richdata2" ref="A7:P59">
    <sortCondition descending="1" ref="P7:P59"/>
  </sortState>
  <mergeCells count="17">
    <mergeCell ref="A1:G1"/>
    <mergeCell ref="A2:G2"/>
    <mergeCell ref="A3:G3"/>
    <mergeCell ref="A4:E4"/>
    <mergeCell ref="C63:D63"/>
    <mergeCell ref="J6:K6"/>
    <mergeCell ref="L6:M6"/>
    <mergeCell ref="N6:O6"/>
    <mergeCell ref="C66:D66"/>
    <mergeCell ref="A6:A7"/>
    <mergeCell ref="B6:B7"/>
    <mergeCell ref="C6:C7"/>
    <mergeCell ref="D6:D7"/>
    <mergeCell ref="E6:E7"/>
    <mergeCell ref="F6:F7"/>
    <mergeCell ref="G6:G7"/>
    <mergeCell ref="H6:I6"/>
  </mergeCells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6"/>
  <sheetViews>
    <sheetView view="pageBreakPreview" zoomScale="60" zoomScaleNormal="80" workbookViewId="0">
      <selection activeCell="L9" sqref="L9"/>
    </sheetView>
  </sheetViews>
  <sheetFormatPr defaultRowHeight="12.75" x14ac:dyDescent="0.2"/>
  <cols>
    <col min="1" max="1" width="4.42578125" customWidth="1"/>
    <col min="2" max="2" width="16.7109375" customWidth="1"/>
    <col min="3" max="3" width="9.85546875" customWidth="1"/>
    <col min="4" max="4" width="19.5703125" customWidth="1"/>
    <col min="5" max="5" width="20.28515625" customWidth="1"/>
    <col min="6" max="6" width="20.140625" customWidth="1"/>
    <col min="7" max="7" width="38" customWidth="1"/>
    <col min="8" max="8" width="12.28515625" style="19" customWidth="1"/>
    <col min="9" max="9" width="9.140625" style="26"/>
    <col min="10" max="10" width="9.140625" style="45"/>
    <col min="11" max="13" width="9.140625" style="26"/>
    <col min="14" max="14" width="9.140625" style="45"/>
    <col min="15" max="16" width="9.140625" style="19"/>
    <col min="17" max="17" width="10.7109375" style="13" customWidth="1"/>
  </cols>
  <sheetData>
    <row r="1" spans="1:22" ht="14.25" x14ac:dyDescent="0.2">
      <c r="A1" s="56" t="s">
        <v>7</v>
      </c>
      <c r="B1" s="56"/>
      <c r="C1" s="56"/>
      <c r="D1" s="56"/>
      <c r="E1" s="56"/>
      <c r="F1" s="56"/>
      <c r="G1" s="56"/>
    </row>
    <row r="2" spans="1:22" ht="15.75" x14ac:dyDescent="0.25">
      <c r="A2" s="57" t="s">
        <v>8</v>
      </c>
      <c r="B2" s="57"/>
      <c r="C2" s="57"/>
      <c r="D2" s="57"/>
      <c r="E2" s="57"/>
      <c r="F2" s="57"/>
      <c r="G2" s="57"/>
    </row>
    <row r="3" spans="1:22" ht="15.75" x14ac:dyDescent="0.25">
      <c r="A3" s="57" t="s">
        <v>14</v>
      </c>
      <c r="B3" s="57"/>
      <c r="C3" s="57"/>
      <c r="D3" s="57"/>
      <c r="E3" s="57"/>
      <c r="F3" s="57"/>
      <c r="G3" s="57"/>
    </row>
    <row r="4" spans="1:22" s="13" customFormat="1" ht="15" x14ac:dyDescent="0.25">
      <c r="A4" s="58" t="s">
        <v>404</v>
      </c>
      <c r="B4" s="58"/>
      <c r="C4" s="58"/>
      <c r="D4" s="58"/>
      <c r="E4" s="58"/>
      <c r="F4" s="41"/>
      <c r="G4" s="4"/>
      <c r="H4" s="19"/>
      <c r="I4" s="26"/>
      <c r="K4" s="30"/>
      <c r="M4" s="30"/>
      <c r="N4" s="42"/>
    </row>
    <row r="5" spans="1:22" s="13" customFormat="1" ht="15" x14ac:dyDescent="0.25">
      <c r="A5" s="41"/>
      <c r="B5" s="41"/>
      <c r="C5" s="41"/>
      <c r="D5" s="41"/>
      <c r="E5" s="41"/>
      <c r="F5" s="41"/>
      <c r="G5" s="4"/>
      <c r="H5" s="19"/>
      <c r="I5" s="26"/>
      <c r="K5" s="30"/>
      <c r="M5" s="30"/>
      <c r="N5" s="42"/>
    </row>
    <row r="6" spans="1:22" ht="63" customHeight="1" x14ac:dyDescent="0.2">
      <c r="A6" s="52" t="s">
        <v>1</v>
      </c>
      <c r="B6" s="52" t="s">
        <v>2</v>
      </c>
      <c r="C6" s="54" t="s">
        <v>0</v>
      </c>
      <c r="D6" s="54" t="s">
        <v>9</v>
      </c>
      <c r="E6" s="55" t="s">
        <v>10</v>
      </c>
      <c r="F6" s="55" t="s">
        <v>11</v>
      </c>
      <c r="G6" s="55" t="s">
        <v>13</v>
      </c>
      <c r="H6" s="49" t="s">
        <v>12</v>
      </c>
      <c r="I6" s="50"/>
      <c r="J6" s="49" t="s">
        <v>279</v>
      </c>
      <c r="K6" s="50"/>
      <c r="L6" s="49" t="s">
        <v>280</v>
      </c>
      <c r="M6" s="50"/>
      <c r="N6" s="49" t="s">
        <v>281</v>
      </c>
      <c r="O6" s="50"/>
      <c r="P6" s="40" t="s">
        <v>282</v>
      </c>
      <c r="Q6" s="35" t="s">
        <v>284</v>
      </c>
    </row>
    <row r="7" spans="1:22" s="1" customFormat="1" ht="51" customHeight="1" x14ac:dyDescent="0.2">
      <c r="A7" s="52"/>
      <c r="B7" s="52"/>
      <c r="C7" s="54"/>
      <c r="D7" s="54"/>
      <c r="E7" s="55"/>
      <c r="F7" s="55"/>
      <c r="G7" s="55"/>
      <c r="H7" s="39" t="s">
        <v>274</v>
      </c>
      <c r="I7" s="25" t="s">
        <v>275</v>
      </c>
      <c r="J7" s="43" t="s">
        <v>274</v>
      </c>
      <c r="K7" s="25" t="s">
        <v>275</v>
      </c>
      <c r="L7" s="25" t="s">
        <v>274</v>
      </c>
      <c r="M7" s="25" t="s">
        <v>275</v>
      </c>
      <c r="N7" s="43" t="s">
        <v>274</v>
      </c>
      <c r="O7" s="25" t="s">
        <v>275</v>
      </c>
      <c r="P7" s="25" t="s">
        <v>283</v>
      </c>
      <c r="Q7" s="36"/>
    </row>
    <row r="8" spans="1:22" s="1" customFormat="1" ht="94.5" x14ac:dyDescent="0.2">
      <c r="A8" s="7">
        <v>1</v>
      </c>
      <c r="B8" s="38" t="s">
        <v>379</v>
      </c>
      <c r="C8" s="22">
        <v>11</v>
      </c>
      <c r="D8" s="22" t="s">
        <v>237</v>
      </c>
      <c r="E8" s="22" t="s">
        <v>189</v>
      </c>
      <c r="F8" s="22" t="s">
        <v>86</v>
      </c>
      <c r="G8" s="22" t="s">
        <v>201</v>
      </c>
      <c r="H8" s="20">
        <v>38</v>
      </c>
      <c r="I8" s="28">
        <f t="shared" ref="I8:I39" si="0">25*H8/55</f>
        <v>17.272727272727273</v>
      </c>
      <c r="J8" s="46">
        <v>9.1</v>
      </c>
      <c r="K8" s="28">
        <f t="shared" ref="K8:K39" si="1">30*J8/9.8</f>
        <v>27.857142857142854</v>
      </c>
      <c r="L8" s="28">
        <v>60.48</v>
      </c>
      <c r="M8" s="28">
        <f t="shared" ref="M8:M39" si="2">20*60.48/L8</f>
        <v>20</v>
      </c>
      <c r="N8" s="47">
        <v>193</v>
      </c>
      <c r="O8" s="28">
        <v>23.847150259067359</v>
      </c>
      <c r="P8" s="48">
        <f t="shared" ref="P8:P39" si="3">I8+K8+M8+O8</f>
        <v>88.97702038893749</v>
      </c>
      <c r="Q8" s="32"/>
      <c r="R8" s="2"/>
      <c r="S8" s="2"/>
      <c r="T8" s="2"/>
      <c r="U8" s="2"/>
      <c r="V8" s="2"/>
    </row>
    <row r="9" spans="1:22" s="1" customFormat="1" ht="94.5" x14ac:dyDescent="0.2">
      <c r="A9" s="7">
        <v>2</v>
      </c>
      <c r="B9" s="38" t="s">
        <v>398</v>
      </c>
      <c r="C9" s="22">
        <v>11</v>
      </c>
      <c r="D9" s="21" t="s">
        <v>265</v>
      </c>
      <c r="E9" s="21" t="s">
        <v>151</v>
      </c>
      <c r="F9" s="21" t="s">
        <v>119</v>
      </c>
      <c r="G9" s="22" t="s">
        <v>36</v>
      </c>
      <c r="H9" s="20">
        <v>38</v>
      </c>
      <c r="I9" s="28">
        <f t="shared" si="0"/>
        <v>17.272727272727273</v>
      </c>
      <c r="J9" s="46">
        <v>9.6</v>
      </c>
      <c r="K9" s="28">
        <f t="shared" si="1"/>
        <v>29.387755102040813</v>
      </c>
      <c r="L9" s="28">
        <v>64.28</v>
      </c>
      <c r="M9" s="28">
        <f t="shared" si="2"/>
        <v>18.817672682016177</v>
      </c>
      <c r="N9" s="47">
        <v>195.8</v>
      </c>
      <c r="O9" s="28">
        <v>23.506128702757916</v>
      </c>
      <c r="P9" s="48">
        <f t="shared" si="3"/>
        <v>88.98428375954218</v>
      </c>
      <c r="Q9" s="34"/>
      <c r="R9" s="2"/>
      <c r="S9" s="2"/>
      <c r="T9" s="2"/>
      <c r="U9" s="2"/>
      <c r="V9" s="2"/>
    </row>
    <row r="10" spans="1:22" s="1" customFormat="1" ht="63" x14ac:dyDescent="0.2">
      <c r="A10" s="7">
        <v>3</v>
      </c>
      <c r="B10" s="38" t="s">
        <v>387</v>
      </c>
      <c r="C10" s="17">
        <v>11</v>
      </c>
      <c r="D10" s="16" t="s">
        <v>277</v>
      </c>
      <c r="E10" s="16" t="s">
        <v>189</v>
      </c>
      <c r="F10" s="16" t="s">
        <v>38</v>
      </c>
      <c r="G10" s="22" t="s">
        <v>87</v>
      </c>
      <c r="H10" s="20">
        <v>28.75</v>
      </c>
      <c r="I10" s="28">
        <f t="shared" si="0"/>
        <v>13.068181818181818</v>
      </c>
      <c r="J10" s="46">
        <v>9.8000000000000007</v>
      </c>
      <c r="K10" s="28">
        <f t="shared" si="1"/>
        <v>29.999999999999996</v>
      </c>
      <c r="L10" s="28">
        <v>62.06</v>
      </c>
      <c r="M10" s="28">
        <f t="shared" si="2"/>
        <v>19.490815339993553</v>
      </c>
      <c r="N10" s="47">
        <v>194.4</v>
      </c>
      <c r="O10" s="28">
        <v>23.675411522633745</v>
      </c>
      <c r="P10" s="48">
        <f t="shared" si="3"/>
        <v>86.234408680809111</v>
      </c>
      <c r="Q10" s="34"/>
      <c r="R10" s="2"/>
      <c r="S10" s="2"/>
      <c r="T10" s="2"/>
      <c r="U10" s="2"/>
      <c r="V10" s="2"/>
    </row>
    <row r="11" spans="1:22" s="1" customFormat="1" ht="78.75" x14ac:dyDescent="0.2">
      <c r="A11" s="7">
        <v>4</v>
      </c>
      <c r="B11" s="38" t="s">
        <v>341</v>
      </c>
      <c r="C11" s="22">
        <v>10</v>
      </c>
      <c r="D11" s="22" t="s">
        <v>180</v>
      </c>
      <c r="E11" s="22" t="s">
        <v>17</v>
      </c>
      <c r="F11" s="22" t="s">
        <v>181</v>
      </c>
      <c r="G11" s="22" t="s">
        <v>72</v>
      </c>
      <c r="H11" s="20">
        <v>43.25</v>
      </c>
      <c r="I11" s="28">
        <f t="shared" si="0"/>
        <v>19.65909090909091</v>
      </c>
      <c r="J11" s="46">
        <v>8</v>
      </c>
      <c r="K11" s="28">
        <f t="shared" si="1"/>
        <v>24.489795918367346</v>
      </c>
      <c r="L11" s="28">
        <v>64.099999999999994</v>
      </c>
      <c r="M11" s="28">
        <f t="shared" si="2"/>
        <v>18.870514820592824</v>
      </c>
      <c r="N11" s="47">
        <v>201.3</v>
      </c>
      <c r="O11" s="28">
        <v>22.863884749130648</v>
      </c>
      <c r="P11" s="48">
        <f t="shared" si="3"/>
        <v>85.883286397181735</v>
      </c>
      <c r="Q11" s="34"/>
      <c r="R11" s="2"/>
      <c r="S11" s="2"/>
      <c r="T11" s="2"/>
      <c r="U11" s="2"/>
      <c r="V11" s="2"/>
    </row>
    <row r="12" spans="1:22" s="1" customFormat="1" ht="45" x14ac:dyDescent="0.2">
      <c r="A12" s="7">
        <v>5</v>
      </c>
      <c r="B12" s="38" t="s">
        <v>400</v>
      </c>
      <c r="C12" s="17">
        <v>10</v>
      </c>
      <c r="D12" s="17" t="s">
        <v>268</v>
      </c>
      <c r="E12" s="17" t="s">
        <v>47</v>
      </c>
      <c r="F12" s="17" t="s">
        <v>61</v>
      </c>
      <c r="G12" s="17" t="s">
        <v>269</v>
      </c>
      <c r="H12" s="20">
        <v>33.5</v>
      </c>
      <c r="I12" s="28">
        <f t="shared" si="0"/>
        <v>15.227272727272727</v>
      </c>
      <c r="J12" s="46">
        <v>9.4</v>
      </c>
      <c r="K12" s="28">
        <f t="shared" si="1"/>
        <v>28.77551020408163</v>
      </c>
      <c r="L12" s="28">
        <v>66.260000000000005</v>
      </c>
      <c r="M12" s="28">
        <f t="shared" si="2"/>
        <v>18.255357681859341</v>
      </c>
      <c r="N12" s="47">
        <v>202.2</v>
      </c>
      <c r="O12" s="28">
        <v>22.762116716122652</v>
      </c>
      <c r="P12" s="48">
        <f t="shared" si="3"/>
        <v>85.020257329336346</v>
      </c>
      <c r="Q12" s="34"/>
      <c r="R12" s="2"/>
      <c r="S12" s="2"/>
      <c r="T12" s="2"/>
      <c r="U12" s="2"/>
      <c r="V12" s="2"/>
    </row>
    <row r="13" spans="1:22" s="1" customFormat="1" ht="63" x14ac:dyDescent="0.2">
      <c r="A13" s="7">
        <v>6</v>
      </c>
      <c r="B13" s="38" t="s">
        <v>399</v>
      </c>
      <c r="C13" s="21">
        <v>11</v>
      </c>
      <c r="D13" s="21" t="s">
        <v>266</v>
      </c>
      <c r="E13" s="21" t="s">
        <v>39</v>
      </c>
      <c r="F13" s="21" t="s">
        <v>78</v>
      </c>
      <c r="G13" s="21" t="s">
        <v>267</v>
      </c>
      <c r="H13" s="20">
        <v>29.75</v>
      </c>
      <c r="I13" s="28">
        <f t="shared" si="0"/>
        <v>13.522727272727273</v>
      </c>
      <c r="J13" s="46">
        <v>8.4</v>
      </c>
      <c r="K13" s="28">
        <f t="shared" si="1"/>
        <v>25.714285714285712</v>
      </c>
      <c r="L13" s="28">
        <v>63.02</v>
      </c>
      <c r="M13" s="28">
        <f t="shared" si="2"/>
        <v>19.193906696286891</v>
      </c>
      <c r="N13" s="47">
        <v>187.3</v>
      </c>
      <c r="O13" s="28">
        <v>24.572877736252</v>
      </c>
      <c r="P13" s="48">
        <f t="shared" si="3"/>
        <v>83.003797419551873</v>
      </c>
      <c r="Q13" s="34"/>
      <c r="R13" s="2"/>
      <c r="S13" s="2"/>
      <c r="T13" s="2"/>
      <c r="U13" s="2"/>
      <c r="V13" s="2"/>
    </row>
    <row r="14" spans="1:22" s="23" customFormat="1" ht="63" x14ac:dyDescent="0.2">
      <c r="A14" s="7">
        <v>7</v>
      </c>
      <c r="B14" s="38" t="s">
        <v>375</v>
      </c>
      <c r="C14" s="22">
        <v>11</v>
      </c>
      <c r="D14" s="22" t="s">
        <v>229</v>
      </c>
      <c r="E14" s="22" t="s">
        <v>37</v>
      </c>
      <c r="F14" s="22" t="s">
        <v>131</v>
      </c>
      <c r="G14" s="22" t="s">
        <v>24</v>
      </c>
      <c r="H14" s="20">
        <v>39.25</v>
      </c>
      <c r="I14" s="28">
        <f t="shared" si="0"/>
        <v>17.84090909090909</v>
      </c>
      <c r="J14" s="46">
        <v>8.3000000000000007</v>
      </c>
      <c r="K14" s="28">
        <f t="shared" si="1"/>
        <v>25.408163265306122</v>
      </c>
      <c r="L14" s="28">
        <v>66.099999999999994</v>
      </c>
      <c r="M14" s="28">
        <f t="shared" si="2"/>
        <v>18.299546142208776</v>
      </c>
      <c r="N14" s="47">
        <v>219.2</v>
      </c>
      <c r="O14" s="28">
        <v>20.996806569343068</v>
      </c>
      <c r="P14" s="48">
        <f t="shared" si="3"/>
        <v>82.545425067767056</v>
      </c>
      <c r="Q14" s="34"/>
    </row>
    <row r="15" spans="1:22" s="23" customFormat="1" ht="60" x14ac:dyDescent="0.2">
      <c r="A15" s="7">
        <v>8</v>
      </c>
      <c r="B15" s="38" t="s">
        <v>388</v>
      </c>
      <c r="C15" s="16">
        <v>10</v>
      </c>
      <c r="D15" s="16" t="s">
        <v>270</v>
      </c>
      <c r="E15" s="16" t="s">
        <v>151</v>
      </c>
      <c r="F15" s="16" t="s">
        <v>42</v>
      </c>
      <c r="G15" s="16" t="s">
        <v>271</v>
      </c>
      <c r="H15" s="20">
        <v>33</v>
      </c>
      <c r="I15" s="28">
        <f t="shared" si="0"/>
        <v>15</v>
      </c>
      <c r="J15" s="46">
        <v>9.8000000000000007</v>
      </c>
      <c r="K15" s="28">
        <f t="shared" si="1"/>
        <v>29.999999999999996</v>
      </c>
      <c r="L15" s="28">
        <v>73.790000000000006</v>
      </c>
      <c r="M15" s="28">
        <f t="shared" si="2"/>
        <v>16.392465103672581</v>
      </c>
      <c r="N15" s="47">
        <v>218.5</v>
      </c>
      <c r="O15" s="28">
        <v>21.064073226544622</v>
      </c>
      <c r="P15" s="48">
        <f t="shared" si="3"/>
        <v>82.456538330217199</v>
      </c>
      <c r="Q15" s="32"/>
    </row>
    <row r="16" spans="1:22" s="23" customFormat="1" ht="78.75" x14ac:dyDescent="0.2">
      <c r="A16" s="7">
        <v>9</v>
      </c>
      <c r="B16" s="38" t="s">
        <v>353</v>
      </c>
      <c r="C16" s="22">
        <v>10</v>
      </c>
      <c r="D16" s="22" t="s">
        <v>108</v>
      </c>
      <c r="E16" s="22" t="s">
        <v>123</v>
      </c>
      <c r="F16" s="22" t="s">
        <v>104</v>
      </c>
      <c r="G16" s="22" t="s">
        <v>197</v>
      </c>
      <c r="H16" s="20">
        <v>31.5</v>
      </c>
      <c r="I16" s="28">
        <f t="shared" si="0"/>
        <v>14.318181818181818</v>
      </c>
      <c r="J16" s="46">
        <v>9.6</v>
      </c>
      <c r="K16" s="28">
        <f t="shared" si="1"/>
        <v>29.387755102040813</v>
      </c>
      <c r="L16" s="28">
        <v>60.52</v>
      </c>
      <c r="M16" s="28">
        <f t="shared" si="2"/>
        <v>19.986781229345667</v>
      </c>
      <c r="N16" s="47">
        <v>252.3</v>
      </c>
      <c r="O16" s="28">
        <v>18.242172017439554</v>
      </c>
      <c r="P16" s="48">
        <f t="shared" si="3"/>
        <v>81.93489016700785</v>
      </c>
      <c r="Q16" s="34"/>
    </row>
    <row r="17" spans="1:17" s="23" customFormat="1" ht="63" x14ac:dyDescent="0.2">
      <c r="A17" s="7">
        <v>10</v>
      </c>
      <c r="B17" s="38" t="s">
        <v>348</v>
      </c>
      <c r="C17" s="22">
        <v>10</v>
      </c>
      <c r="D17" s="22" t="s">
        <v>190</v>
      </c>
      <c r="E17" s="22" t="s">
        <v>63</v>
      </c>
      <c r="F17" s="22" t="s">
        <v>61</v>
      </c>
      <c r="G17" s="22" t="s">
        <v>68</v>
      </c>
      <c r="H17" s="20">
        <v>30.5</v>
      </c>
      <c r="I17" s="28">
        <f t="shared" si="0"/>
        <v>13.863636363636363</v>
      </c>
      <c r="J17" s="46">
        <v>8.9</v>
      </c>
      <c r="K17" s="28">
        <f t="shared" si="1"/>
        <v>27.244897959183671</v>
      </c>
      <c r="L17" s="28">
        <v>68.989999999999995</v>
      </c>
      <c r="M17" s="28">
        <f t="shared" si="2"/>
        <v>17.532975793593273</v>
      </c>
      <c r="N17" s="47">
        <v>198</v>
      </c>
      <c r="O17" s="28">
        <v>23.244949494949495</v>
      </c>
      <c r="P17" s="48">
        <f t="shared" si="3"/>
        <v>81.886459611362795</v>
      </c>
      <c r="Q17" s="34"/>
    </row>
    <row r="18" spans="1:17" s="23" customFormat="1" ht="94.5" x14ac:dyDescent="0.2">
      <c r="A18" s="7">
        <v>11</v>
      </c>
      <c r="B18" s="38" t="s">
        <v>393</v>
      </c>
      <c r="C18" s="21">
        <v>9</v>
      </c>
      <c r="D18" s="21" t="s">
        <v>256</v>
      </c>
      <c r="E18" s="21" t="s">
        <v>37</v>
      </c>
      <c r="F18" s="21" t="s">
        <v>257</v>
      </c>
      <c r="G18" s="21" t="s">
        <v>258</v>
      </c>
      <c r="H18" s="20">
        <v>34</v>
      </c>
      <c r="I18" s="28">
        <f t="shared" si="0"/>
        <v>15.454545454545455</v>
      </c>
      <c r="J18" s="46">
        <v>8.3000000000000007</v>
      </c>
      <c r="K18" s="28">
        <f t="shared" si="1"/>
        <v>25.408163265306122</v>
      </c>
      <c r="L18" s="28">
        <v>69.400000000000006</v>
      </c>
      <c r="M18" s="28">
        <f t="shared" si="2"/>
        <v>17.429394812680112</v>
      </c>
      <c r="N18" s="47">
        <v>195.3</v>
      </c>
      <c r="O18" s="28">
        <v>23.566308243727597</v>
      </c>
      <c r="P18" s="48">
        <f t="shared" si="3"/>
        <v>81.858411776259288</v>
      </c>
      <c r="Q18" s="34"/>
    </row>
    <row r="19" spans="1:17" s="23" customFormat="1" ht="63" x14ac:dyDescent="0.2">
      <c r="A19" s="7">
        <v>12</v>
      </c>
      <c r="B19" s="38" t="s">
        <v>347</v>
      </c>
      <c r="C19" s="22">
        <v>11</v>
      </c>
      <c r="D19" s="22" t="s">
        <v>188</v>
      </c>
      <c r="E19" s="22" t="s">
        <v>189</v>
      </c>
      <c r="F19" s="22" t="s">
        <v>107</v>
      </c>
      <c r="G19" s="22" t="s">
        <v>87</v>
      </c>
      <c r="H19" s="20">
        <v>27.75</v>
      </c>
      <c r="I19" s="28">
        <f t="shared" si="0"/>
        <v>12.613636363636363</v>
      </c>
      <c r="J19" s="46">
        <v>9.5</v>
      </c>
      <c r="K19" s="28">
        <f t="shared" si="1"/>
        <v>29.081632653061224</v>
      </c>
      <c r="L19" s="28">
        <v>68.94</v>
      </c>
      <c r="M19" s="28">
        <f t="shared" si="2"/>
        <v>17.545691906005221</v>
      </c>
      <c r="N19" s="47">
        <v>203.5</v>
      </c>
      <c r="O19" s="28">
        <v>22.616707616707618</v>
      </c>
      <c r="P19" s="48">
        <f t="shared" si="3"/>
        <v>81.857668539410426</v>
      </c>
      <c r="Q19" s="34"/>
    </row>
    <row r="20" spans="1:17" s="23" customFormat="1" ht="63" x14ac:dyDescent="0.2">
      <c r="A20" s="7">
        <v>13</v>
      </c>
      <c r="B20" s="38" t="s">
        <v>386</v>
      </c>
      <c r="C20" s="22">
        <v>11</v>
      </c>
      <c r="D20" s="22" t="s">
        <v>248</v>
      </c>
      <c r="E20" s="22" t="s">
        <v>49</v>
      </c>
      <c r="F20" s="22" t="s">
        <v>42</v>
      </c>
      <c r="G20" s="22" t="s">
        <v>142</v>
      </c>
      <c r="H20" s="20">
        <v>29.75</v>
      </c>
      <c r="I20" s="28">
        <f t="shared" si="0"/>
        <v>13.522727272727273</v>
      </c>
      <c r="J20" s="46">
        <v>8.8000000000000007</v>
      </c>
      <c r="K20" s="28">
        <f t="shared" si="1"/>
        <v>26.938775510204081</v>
      </c>
      <c r="L20" s="28">
        <v>71.83</v>
      </c>
      <c r="M20" s="28">
        <f t="shared" si="2"/>
        <v>16.839760545732979</v>
      </c>
      <c r="N20" s="47">
        <v>193.3</v>
      </c>
      <c r="O20" s="28">
        <v>23.810139679255041</v>
      </c>
      <c r="P20" s="48">
        <f t="shared" si="3"/>
        <v>81.111403007919378</v>
      </c>
      <c r="Q20" s="34"/>
    </row>
    <row r="21" spans="1:17" s="23" customFormat="1" ht="94.5" x14ac:dyDescent="0.2">
      <c r="A21" s="7">
        <v>14</v>
      </c>
      <c r="B21" s="38" t="s">
        <v>355</v>
      </c>
      <c r="C21" s="22">
        <v>11</v>
      </c>
      <c r="D21" s="22" t="s">
        <v>199</v>
      </c>
      <c r="E21" s="22" t="s">
        <v>200</v>
      </c>
      <c r="F21" s="22" t="s">
        <v>92</v>
      </c>
      <c r="G21" s="22" t="s">
        <v>201</v>
      </c>
      <c r="H21" s="20">
        <v>21.75</v>
      </c>
      <c r="I21" s="28">
        <f t="shared" si="0"/>
        <v>9.8863636363636367</v>
      </c>
      <c r="J21" s="46">
        <v>9.5</v>
      </c>
      <c r="K21" s="28">
        <f t="shared" si="1"/>
        <v>29.081632653061224</v>
      </c>
      <c r="L21" s="28">
        <v>60.7</v>
      </c>
      <c r="M21" s="28">
        <f t="shared" si="2"/>
        <v>19.927512355848432</v>
      </c>
      <c r="N21" s="47">
        <v>207.8</v>
      </c>
      <c r="O21" s="28">
        <v>22.148700673724733</v>
      </c>
      <c r="P21" s="48">
        <f t="shared" si="3"/>
        <v>81.044209318998028</v>
      </c>
      <c r="Q21" s="32"/>
    </row>
    <row r="22" spans="1:17" s="23" customFormat="1" ht="94.5" x14ac:dyDescent="0.2">
      <c r="A22" s="7">
        <v>15</v>
      </c>
      <c r="B22" s="38" t="s">
        <v>394</v>
      </c>
      <c r="C22" s="21">
        <v>9</v>
      </c>
      <c r="D22" s="21" t="s">
        <v>259</v>
      </c>
      <c r="E22" s="21" t="s">
        <v>260</v>
      </c>
      <c r="F22" s="21" t="s">
        <v>22</v>
      </c>
      <c r="G22" s="21" t="s">
        <v>258</v>
      </c>
      <c r="H22" s="20">
        <v>31</v>
      </c>
      <c r="I22" s="28">
        <f t="shared" si="0"/>
        <v>14.090909090909092</v>
      </c>
      <c r="J22" s="46">
        <v>8.4</v>
      </c>
      <c r="K22" s="28">
        <f t="shared" si="1"/>
        <v>25.714285714285712</v>
      </c>
      <c r="L22" s="28">
        <v>71.459999999999994</v>
      </c>
      <c r="M22" s="28">
        <f t="shared" si="2"/>
        <v>16.926952141057935</v>
      </c>
      <c r="N22" s="47">
        <v>190.2</v>
      </c>
      <c r="O22" s="28">
        <v>24.198212407991591</v>
      </c>
      <c r="P22" s="48">
        <f t="shared" si="3"/>
        <v>80.930359354244331</v>
      </c>
      <c r="Q22" s="34"/>
    </row>
    <row r="23" spans="1:17" s="23" customFormat="1" ht="63" x14ac:dyDescent="0.2">
      <c r="A23" s="7">
        <v>16</v>
      </c>
      <c r="B23" s="38" t="s">
        <v>374</v>
      </c>
      <c r="C23" s="22">
        <v>10</v>
      </c>
      <c r="D23" s="22" t="s">
        <v>227</v>
      </c>
      <c r="E23" s="22" t="s">
        <v>228</v>
      </c>
      <c r="F23" s="22" t="s">
        <v>119</v>
      </c>
      <c r="G23" s="22" t="s">
        <v>24</v>
      </c>
      <c r="H23" s="20">
        <v>31.5</v>
      </c>
      <c r="I23" s="28">
        <f t="shared" si="0"/>
        <v>14.318181818181818</v>
      </c>
      <c r="J23" s="46">
        <v>8.9</v>
      </c>
      <c r="K23" s="28">
        <f t="shared" si="1"/>
        <v>27.244897959183671</v>
      </c>
      <c r="L23" s="28">
        <v>64.66</v>
      </c>
      <c r="M23" s="28">
        <f t="shared" si="2"/>
        <v>18.707083204454069</v>
      </c>
      <c r="N23" s="47">
        <v>228.2</v>
      </c>
      <c r="O23" s="28">
        <v>20.168711656441719</v>
      </c>
      <c r="P23" s="48">
        <f t="shared" si="3"/>
        <v>80.438874638261268</v>
      </c>
      <c r="Q23" s="32"/>
    </row>
    <row r="24" spans="1:17" s="23" customFormat="1" ht="94.5" x14ac:dyDescent="0.2">
      <c r="A24" s="7">
        <v>17</v>
      </c>
      <c r="B24" s="38" t="s">
        <v>364</v>
      </c>
      <c r="C24" s="22">
        <v>9</v>
      </c>
      <c r="D24" s="22" t="s">
        <v>211</v>
      </c>
      <c r="E24" s="22" t="s">
        <v>121</v>
      </c>
      <c r="F24" s="22" t="s">
        <v>212</v>
      </c>
      <c r="G24" s="22" t="s">
        <v>36</v>
      </c>
      <c r="H24" s="20">
        <v>25.5</v>
      </c>
      <c r="I24" s="28">
        <f t="shared" si="0"/>
        <v>11.590909090909092</v>
      </c>
      <c r="J24" s="46">
        <v>9.1999999999999993</v>
      </c>
      <c r="K24" s="28">
        <f t="shared" si="1"/>
        <v>28.163265306122447</v>
      </c>
      <c r="L24" s="28">
        <v>64.23</v>
      </c>
      <c r="M24" s="28">
        <f t="shared" si="2"/>
        <v>18.832321345165809</v>
      </c>
      <c r="N24" s="47">
        <v>211.1</v>
      </c>
      <c r="O24" s="28">
        <v>21.80246328754145</v>
      </c>
      <c r="P24" s="48">
        <f t="shared" si="3"/>
        <v>80.3889590297388</v>
      </c>
      <c r="Q24" s="34"/>
    </row>
    <row r="25" spans="1:17" s="23" customFormat="1" ht="110.25" x14ac:dyDescent="0.2">
      <c r="A25" s="7">
        <v>18</v>
      </c>
      <c r="B25" s="38" t="s">
        <v>356</v>
      </c>
      <c r="C25" s="22">
        <v>11</v>
      </c>
      <c r="D25" s="22" t="s">
        <v>202</v>
      </c>
      <c r="E25" s="22" t="s">
        <v>200</v>
      </c>
      <c r="F25" s="22" t="s">
        <v>104</v>
      </c>
      <c r="G25" s="22" t="s">
        <v>43</v>
      </c>
      <c r="H25" s="20">
        <v>30.5</v>
      </c>
      <c r="I25" s="28">
        <f t="shared" si="0"/>
        <v>13.863636363636363</v>
      </c>
      <c r="J25" s="46">
        <v>8.1999999999999993</v>
      </c>
      <c r="K25" s="28">
        <f t="shared" si="1"/>
        <v>25.102040816326525</v>
      </c>
      <c r="L25" s="28">
        <v>71.239999999999995</v>
      </c>
      <c r="M25" s="28">
        <f t="shared" si="2"/>
        <v>16.979225154407636</v>
      </c>
      <c r="N25" s="47">
        <v>192.2</v>
      </c>
      <c r="O25" s="28">
        <v>23.946409989594173</v>
      </c>
      <c r="P25" s="48">
        <f t="shared" si="3"/>
        <v>79.891312323964698</v>
      </c>
      <c r="Q25" s="34"/>
    </row>
    <row r="26" spans="1:17" s="23" customFormat="1" ht="78.75" x14ac:dyDescent="0.2">
      <c r="A26" s="7">
        <v>19</v>
      </c>
      <c r="B26" s="38" t="s">
        <v>357</v>
      </c>
      <c r="C26" s="22">
        <v>9</v>
      </c>
      <c r="D26" s="22" t="s">
        <v>203</v>
      </c>
      <c r="E26" s="22" t="s">
        <v>85</v>
      </c>
      <c r="F26" s="22" t="s">
        <v>104</v>
      </c>
      <c r="G26" s="22" t="s">
        <v>183</v>
      </c>
      <c r="H26" s="20">
        <v>39.5</v>
      </c>
      <c r="I26" s="28">
        <f t="shared" si="0"/>
        <v>17.954545454545453</v>
      </c>
      <c r="J26" s="46">
        <v>9.1999999999999993</v>
      </c>
      <c r="K26" s="28">
        <f t="shared" si="1"/>
        <v>28.163265306122447</v>
      </c>
      <c r="L26" s="28">
        <v>86.32</v>
      </c>
      <c r="M26" s="28">
        <f t="shared" si="2"/>
        <v>14.012974976830398</v>
      </c>
      <c r="N26" s="47">
        <v>233.2</v>
      </c>
      <c r="O26" s="28">
        <v>19.736277873070328</v>
      </c>
      <c r="P26" s="48">
        <f t="shared" si="3"/>
        <v>79.867063610568636</v>
      </c>
      <c r="Q26" s="34"/>
    </row>
    <row r="27" spans="1:17" s="23" customFormat="1" ht="63" x14ac:dyDescent="0.2">
      <c r="A27" s="7">
        <v>20</v>
      </c>
      <c r="B27" s="38" t="s">
        <v>350</v>
      </c>
      <c r="C27" s="22">
        <v>9</v>
      </c>
      <c r="D27" s="22" t="s">
        <v>193</v>
      </c>
      <c r="E27" s="22" t="s">
        <v>59</v>
      </c>
      <c r="F27" s="22" t="s">
        <v>64</v>
      </c>
      <c r="G27" s="22" t="s">
        <v>100</v>
      </c>
      <c r="H27" s="20">
        <v>28.5</v>
      </c>
      <c r="I27" s="28">
        <f t="shared" si="0"/>
        <v>12.954545454545455</v>
      </c>
      <c r="J27" s="46">
        <v>8.3000000000000007</v>
      </c>
      <c r="K27" s="28">
        <f t="shared" si="1"/>
        <v>25.408163265306122</v>
      </c>
      <c r="L27" s="28">
        <v>69.11</v>
      </c>
      <c r="M27" s="28">
        <f t="shared" si="2"/>
        <v>17.502532195051366</v>
      </c>
      <c r="N27" s="47">
        <v>192.4</v>
      </c>
      <c r="O27" s="28">
        <v>23.92151767151767</v>
      </c>
      <c r="P27" s="48">
        <f t="shared" si="3"/>
        <v>79.786758586420603</v>
      </c>
      <c r="Q27" s="34"/>
    </row>
    <row r="28" spans="1:17" s="23" customFormat="1" ht="63" x14ac:dyDescent="0.2">
      <c r="A28" s="7">
        <v>21</v>
      </c>
      <c r="B28" s="38" t="s">
        <v>397</v>
      </c>
      <c r="C28" s="21">
        <v>10</v>
      </c>
      <c r="D28" s="21" t="s">
        <v>94</v>
      </c>
      <c r="E28" s="21" t="s">
        <v>263</v>
      </c>
      <c r="F28" s="21" t="s">
        <v>153</v>
      </c>
      <c r="G28" s="21" t="s">
        <v>264</v>
      </c>
      <c r="H28" s="20">
        <v>20.75</v>
      </c>
      <c r="I28" s="28">
        <f t="shared" si="0"/>
        <v>9.4318181818181817</v>
      </c>
      <c r="J28" s="46">
        <v>9.1999999999999993</v>
      </c>
      <c r="K28" s="28">
        <f t="shared" si="1"/>
        <v>28.163265306122447</v>
      </c>
      <c r="L28" s="28">
        <v>63.1</v>
      </c>
      <c r="M28" s="28">
        <f t="shared" si="2"/>
        <v>19.16957210776545</v>
      </c>
      <c r="N28" s="47">
        <v>201.4</v>
      </c>
      <c r="O28" s="28">
        <v>22.85253227408143</v>
      </c>
      <c r="P28" s="48">
        <f t="shared" si="3"/>
        <v>79.6171878697875</v>
      </c>
      <c r="Q28" s="34"/>
    </row>
    <row r="29" spans="1:17" s="23" customFormat="1" ht="63" x14ac:dyDescent="0.2">
      <c r="A29" s="7">
        <v>22</v>
      </c>
      <c r="B29" s="38" t="s">
        <v>349</v>
      </c>
      <c r="C29" s="22">
        <v>9</v>
      </c>
      <c r="D29" s="22" t="s">
        <v>191</v>
      </c>
      <c r="E29" s="22" t="s">
        <v>192</v>
      </c>
      <c r="F29" s="22" t="s">
        <v>61</v>
      </c>
      <c r="G29" s="22" t="s">
        <v>68</v>
      </c>
      <c r="H29" s="20">
        <v>26.25</v>
      </c>
      <c r="I29" s="28">
        <f t="shared" si="0"/>
        <v>11.931818181818182</v>
      </c>
      <c r="J29" s="46">
        <v>8.5</v>
      </c>
      <c r="K29" s="28">
        <f t="shared" si="1"/>
        <v>26.020408163265305</v>
      </c>
      <c r="L29" s="28">
        <v>71.239999999999995</v>
      </c>
      <c r="M29" s="28">
        <f t="shared" si="2"/>
        <v>16.979225154407636</v>
      </c>
      <c r="N29" s="47">
        <v>187.6</v>
      </c>
      <c r="O29" s="28">
        <v>24.53358208955224</v>
      </c>
      <c r="P29" s="48">
        <f t="shared" si="3"/>
        <v>79.465033589043372</v>
      </c>
      <c r="Q29" s="34"/>
    </row>
    <row r="30" spans="1:17" s="23" customFormat="1" ht="63" x14ac:dyDescent="0.2">
      <c r="A30" s="7">
        <v>23</v>
      </c>
      <c r="B30" s="38" t="s">
        <v>402</v>
      </c>
      <c r="C30" s="22">
        <v>11</v>
      </c>
      <c r="D30" s="22" t="s">
        <v>58</v>
      </c>
      <c r="E30" s="22" t="s">
        <v>21</v>
      </c>
      <c r="F30" s="22" t="s">
        <v>187</v>
      </c>
      <c r="G30" s="22" t="s">
        <v>129</v>
      </c>
      <c r="H30" s="20">
        <v>25</v>
      </c>
      <c r="I30" s="28">
        <f t="shared" si="0"/>
        <v>11.363636363636363</v>
      </c>
      <c r="J30" s="46">
        <v>9.3000000000000007</v>
      </c>
      <c r="K30" s="28">
        <f t="shared" si="1"/>
        <v>28.469387755102037</v>
      </c>
      <c r="L30" s="28">
        <v>71.459999999999994</v>
      </c>
      <c r="M30" s="28">
        <f t="shared" si="2"/>
        <v>16.926952141057935</v>
      </c>
      <c r="N30" s="47">
        <v>209.4</v>
      </c>
      <c r="O30" s="28">
        <v>21.979465138490927</v>
      </c>
      <c r="P30" s="48">
        <f t="shared" si="3"/>
        <v>78.739441398287255</v>
      </c>
      <c r="Q30" s="34"/>
    </row>
    <row r="31" spans="1:17" s="23" customFormat="1" ht="94.5" x14ac:dyDescent="0.2">
      <c r="A31" s="7">
        <v>24</v>
      </c>
      <c r="B31" s="38" t="s">
        <v>358</v>
      </c>
      <c r="C31" s="22">
        <v>11</v>
      </c>
      <c r="D31" s="22" t="s">
        <v>204</v>
      </c>
      <c r="E31" s="22" t="s">
        <v>59</v>
      </c>
      <c r="F31" s="22" t="s">
        <v>40</v>
      </c>
      <c r="G31" s="22" t="s">
        <v>73</v>
      </c>
      <c r="H31" s="20">
        <v>24.75</v>
      </c>
      <c r="I31" s="28">
        <f t="shared" si="0"/>
        <v>11.25</v>
      </c>
      <c r="J31" s="46">
        <v>9</v>
      </c>
      <c r="K31" s="28">
        <f t="shared" si="1"/>
        <v>27.551020408163264</v>
      </c>
      <c r="L31" s="28">
        <v>69.23</v>
      </c>
      <c r="M31" s="28">
        <f t="shared" si="2"/>
        <v>17.47219413549039</v>
      </c>
      <c r="N31" s="47">
        <v>205.5</v>
      </c>
      <c r="O31" s="28">
        <v>22.396593673965938</v>
      </c>
      <c r="P31" s="48">
        <f t="shared" si="3"/>
        <v>78.66980821761959</v>
      </c>
      <c r="Q31" s="34"/>
    </row>
    <row r="32" spans="1:17" s="23" customFormat="1" ht="78.75" x14ac:dyDescent="0.2">
      <c r="A32" s="7">
        <v>25</v>
      </c>
      <c r="B32" s="38" t="s">
        <v>342</v>
      </c>
      <c r="C32" s="22">
        <v>9</v>
      </c>
      <c r="D32" s="22" t="s">
        <v>182</v>
      </c>
      <c r="E32" s="22" t="s">
        <v>49</v>
      </c>
      <c r="F32" s="22" t="s">
        <v>78</v>
      </c>
      <c r="G32" s="22" t="s">
        <v>183</v>
      </c>
      <c r="H32" s="20">
        <v>31.25</v>
      </c>
      <c r="I32" s="28">
        <f t="shared" si="0"/>
        <v>14.204545454545455</v>
      </c>
      <c r="J32" s="46">
        <v>8.6999999999999993</v>
      </c>
      <c r="K32" s="28">
        <f t="shared" si="1"/>
        <v>26.632653061224488</v>
      </c>
      <c r="L32" s="28">
        <v>68.900000000000006</v>
      </c>
      <c r="M32" s="28">
        <f t="shared" si="2"/>
        <v>17.55587808417997</v>
      </c>
      <c r="N32" s="47">
        <v>228</v>
      </c>
      <c r="O32" s="28">
        <v>20.186403508771932</v>
      </c>
      <c r="P32" s="48">
        <f t="shared" si="3"/>
        <v>78.579480108721839</v>
      </c>
      <c r="Q32" s="34"/>
    </row>
    <row r="33" spans="1:17" s="23" customFormat="1" ht="110.25" x14ac:dyDescent="0.2">
      <c r="A33" s="7">
        <v>26</v>
      </c>
      <c r="B33" s="38" t="s">
        <v>343</v>
      </c>
      <c r="C33" s="22">
        <v>10</v>
      </c>
      <c r="D33" s="22" t="s">
        <v>184</v>
      </c>
      <c r="E33" s="22" t="s">
        <v>101</v>
      </c>
      <c r="F33" s="22" t="s">
        <v>22</v>
      </c>
      <c r="G33" s="22" t="s">
        <v>43</v>
      </c>
      <c r="H33" s="20">
        <v>30.75</v>
      </c>
      <c r="I33" s="28">
        <f t="shared" si="0"/>
        <v>13.977272727272727</v>
      </c>
      <c r="J33" s="46">
        <v>8.4</v>
      </c>
      <c r="K33" s="28">
        <f t="shared" si="1"/>
        <v>25.714285714285712</v>
      </c>
      <c r="L33" s="28">
        <v>77.14</v>
      </c>
      <c r="M33" s="28">
        <f t="shared" si="2"/>
        <v>15.680580762250452</v>
      </c>
      <c r="N33" s="47">
        <v>203.6</v>
      </c>
      <c r="O33" s="28">
        <v>22.605599214145382</v>
      </c>
      <c r="P33" s="48">
        <f t="shared" si="3"/>
        <v>77.977738417954271</v>
      </c>
      <c r="Q33" s="34"/>
    </row>
    <row r="34" spans="1:17" s="23" customFormat="1" ht="110.25" x14ac:dyDescent="0.2">
      <c r="A34" s="7">
        <v>27</v>
      </c>
      <c r="B34" s="38" t="s">
        <v>377</v>
      </c>
      <c r="C34" s="22">
        <v>9</v>
      </c>
      <c r="D34" s="22" t="s">
        <v>232</v>
      </c>
      <c r="E34" s="22" t="s">
        <v>233</v>
      </c>
      <c r="F34" s="22" t="s">
        <v>234</v>
      </c>
      <c r="G34" s="22" t="s">
        <v>217</v>
      </c>
      <c r="H34" s="20">
        <v>35.5</v>
      </c>
      <c r="I34" s="28">
        <f t="shared" si="0"/>
        <v>16.136363636363637</v>
      </c>
      <c r="J34" s="46">
        <v>8.1</v>
      </c>
      <c r="K34" s="28">
        <f t="shared" si="1"/>
        <v>24.795918367346935</v>
      </c>
      <c r="L34" s="28">
        <v>78.180000000000007</v>
      </c>
      <c r="M34" s="28">
        <f t="shared" si="2"/>
        <v>15.471987720644664</v>
      </c>
      <c r="N34" s="47">
        <v>215</v>
      </c>
      <c r="O34" s="28">
        <v>21.406976744186046</v>
      </c>
      <c r="P34" s="48">
        <f t="shared" si="3"/>
        <v>77.81124646854127</v>
      </c>
      <c r="Q34" s="32"/>
    </row>
    <row r="35" spans="1:17" s="23" customFormat="1" ht="63" x14ac:dyDescent="0.2">
      <c r="A35" s="7">
        <v>28</v>
      </c>
      <c r="B35" s="38" t="s">
        <v>363</v>
      </c>
      <c r="C35" s="22">
        <v>10</v>
      </c>
      <c r="D35" s="22" t="s">
        <v>210</v>
      </c>
      <c r="E35" s="22" t="s">
        <v>82</v>
      </c>
      <c r="F35" s="22" t="s">
        <v>22</v>
      </c>
      <c r="G35" s="22" t="s">
        <v>87</v>
      </c>
      <c r="H35" s="20">
        <v>26.5</v>
      </c>
      <c r="I35" s="28">
        <f t="shared" si="0"/>
        <v>12.045454545454545</v>
      </c>
      <c r="J35" s="46">
        <v>8.5</v>
      </c>
      <c r="K35" s="28">
        <f t="shared" si="1"/>
        <v>26.020408163265305</v>
      </c>
      <c r="L35" s="28">
        <v>74.03</v>
      </c>
      <c r="M35" s="28">
        <f t="shared" si="2"/>
        <v>16.339321896528432</v>
      </c>
      <c r="N35" s="47">
        <v>200</v>
      </c>
      <c r="O35" s="28">
        <v>23.012499999999999</v>
      </c>
      <c r="P35" s="48">
        <f t="shared" si="3"/>
        <v>77.417684605248283</v>
      </c>
      <c r="Q35" s="34"/>
    </row>
    <row r="36" spans="1:17" s="23" customFormat="1" ht="110.25" x14ac:dyDescent="0.2">
      <c r="A36" s="7">
        <v>29</v>
      </c>
      <c r="B36" s="38" t="s">
        <v>344</v>
      </c>
      <c r="C36" s="22">
        <v>11</v>
      </c>
      <c r="D36" s="22" t="s">
        <v>152</v>
      </c>
      <c r="E36" s="22" t="s">
        <v>74</v>
      </c>
      <c r="F36" s="22" t="s">
        <v>104</v>
      </c>
      <c r="G36" s="22" t="s">
        <v>43</v>
      </c>
      <c r="H36" s="20">
        <v>31.75</v>
      </c>
      <c r="I36" s="28">
        <f t="shared" si="0"/>
        <v>14.431818181818182</v>
      </c>
      <c r="J36" s="46">
        <v>8.6</v>
      </c>
      <c r="K36" s="28">
        <f t="shared" si="1"/>
        <v>26.326530612244895</v>
      </c>
      <c r="L36" s="28">
        <v>81.760000000000005</v>
      </c>
      <c r="M36" s="28">
        <f t="shared" si="2"/>
        <v>14.794520547945204</v>
      </c>
      <c r="N36" s="47">
        <v>213</v>
      </c>
      <c r="O36" s="28">
        <v>21.607981220657276</v>
      </c>
      <c r="P36" s="48">
        <f t="shared" si="3"/>
        <v>77.160850562665559</v>
      </c>
      <c r="Q36" s="34"/>
    </row>
    <row r="37" spans="1:17" s="23" customFormat="1" ht="78.75" x14ac:dyDescent="0.2">
      <c r="A37" s="7">
        <v>30</v>
      </c>
      <c r="B37" s="38" t="s">
        <v>373</v>
      </c>
      <c r="C37" s="22">
        <v>10</v>
      </c>
      <c r="D37" s="22" t="s">
        <v>225</v>
      </c>
      <c r="E37" s="22" t="s">
        <v>216</v>
      </c>
      <c r="F37" s="22" t="s">
        <v>61</v>
      </c>
      <c r="G37" s="22" t="s">
        <v>62</v>
      </c>
      <c r="H37" s="20">
        <v>34.5</v>
      </c>
      <c r="I37" s="28">
        <f t="shared" si="0"/>
        <v>15.681818181818182</v>
      </c>
      <c r="J37" s="46">
        <v>8.6999999999999993</v>
      </c>
      <c r="K37" s="28">
        <f t="shared" si="1"/>
        <v>26.632653061224488</v>
      </c>
      <c r="L37" s="28">
        <v>88</v>
      </c>
      <c r="M37" s="28">
        <f t="shared" si="2"/>
        <v>13.745454545454544</v>
      </c>
      <c r="N37" s="47">
        <v>218.2</v>
      </c>
      <c r="O37" s="28">
        <v>21.093033913840515</v>
      </c>
      <c r="P37" s="48">
        <f t="shared" si="3"/>
        <v>77.152959702337725</v>
      </c>
      <c r="Q37" s="34"/>
    </row>
    <row r="38" spans="1:17" s="23" customFormat="1" ht="78.75" x14ac:dyDescent="0.2">
      <c r="A38" s="7">
        <v>31</v>
      </c>
      <c r="B38" s="38" t="s">
        <v>368</v>
      </c>
      <c r="C38" s="22">
        <v>10</v>
      </c>
      <c r="D38" s="22" t="s">
        <v>220</v>
      </c>
      <c r="E38" s="22" t="s">
        <v>101</v>
      </c>
      <c r="F38" s="22" t="s">
        <v>61</v>
      </c>
      <c r="G38" s="22" t="s">
        <v>62</v>
      </c>
      <c r="H38" s="20">
        <v>26</v>
      </c>
      <c r="I38" s="28">
        <f t="shared" si="0"/>
        <v>11.818181818181818</v>
      </c>
      <c r="J38" s="46">
        <v>8.6</v>
      </c>
      <c r="K38" s="28">
        <f t="shared" si="1"/>
        <v>26.326530612244895</v>
      </c>
      <c r="L38" s="28">
        <v>79.5</v>
      </c>
      <c r="M38" s="28">
        <f t="shared" si="2"/>
        <v>15.21509433962264</v>
      </c>
      <c r="N38" s="47">
        <v>197</v>
      </c>
      <c r="O38" s="28">
        <v>23.362944162436548</v>
      </c>
      <c r="P38" s="48">
        <f t="shared" si="3"/>
        <v>76.722750932485894</v>
      </c>
      <c r="Q38" s="34"/>
    </row>
    <row r="39" spans="1:17" s="23" customFormat="1" ht="94.5" x14ac:dyDescent="0.2">
      <c r="A39" s="7">
        <v>32</v>
      </c>
      <c r="B39" s="38" t="s">
        <v>376</v>
      </c>
      <c r="C39" s="22">
        <v>9</v>
      </c>
      <c r="D39" s="22" t="s">
        <v>230</v>
      </c>
      <c r="E39" s="22" t="s">
        <v>70</v>
      </c>
      <c r="F39" s="22" t="s">
        <v>231</v>
      </c>
      <c r="G39" s="22" t="s">
        <v>35</v>
      </c>
      <c r="H39" s="20">
        <v>26.5</v>
      </c>
      <c r="I39" s="28">
        <f t="shared" si="0"/>
        <v>12.045454545454545</v>
      </c>
      <c r="J39" s="46">
        <v>8.4</v>
      </c>
      <c r="K39" s="28">
        <f t="shared" si="1"/>
        <v>25.714285714285712</v>
      </c>
      <c r="L39" s="28">
        <v>77.13</v>
      </c>
      <c r="M39" s="28">
        <f t="shared" si="2"/>
        <v>15.682613768961494</v>
      </c>
      <c r="N39" s="47">
        <v>200.7</v>
      </c>
      <c r="O39" s="28">
        <v>22.932237169905331</v>
      </c>
      <c r="P39" s="48">
        <f t="shared" si="3"/>
        <v>76.374591198607078</v>
      </c>
      <c r="Q39" s="34"/>
    </row>
    <row r="40" spans="1:17" s="23" customFormat="1" ht="78.75" x14ac:dyDescent="0.2">
      <c r="A40" s="7">
        <v>33</v>
      </c>
      <c r="B40" s="38" t="s">
        <v>340</v>
      </c>
      <c r="C40" s="22">
        <v>9</v>
      </c>
      <c r="D40" s="22" t="s">
        <v>179</v>
      </c>
      <c r="E40" s="22" t="s">
        <v>95</v>
      </c>
      <c r="F40" s="22" t="s">
        <v>86</v>
      </c>
      <c r="G40" s="22" t="s">
        <v>75</v>
      </c>
      <c r="H40" s="20">
        <v>40.5</v>
      </c>
      <c r="I40" s="28">
        <f t="shared" ref="I40:I71" si="4">25*H40/55</f>
        <v>18.40909090909091</v>
      </c>
      <c r="J40" s="46">
        <v>7</v>
      </c>
      <c r="K40" s="28">
        <f t="shared" ref="K40:K71" si="5">30*J40/9.8</f>
        <v>21.428571428571427</v>
      </c>
      <c r="L40" s="28">
        <v>71.61</v>
      </c>
      <c r="M40" s="28">
        <f t="shared" ref="M40:M71" si="6">20*60.48/L40</f>
        <v>16.89149560117302</v>
      </c>
      <c r="N40" s="47">
        <v>240.7</v>
      </c>
      <c r="O40" s="28">
        <v>19.121312837557127</v>
      </c>
      <c r="P40" s="48">
        <f t="shared" ref="P40:P71" si="7">I40+K40+M40+O40</f>
        <v>75.850470776392484</v>
      </c>
      <c r="Q40" s="34"/>
    </row>
    <row r="41" spans="1:17" s="23" customFormat="1" ht="94.5" x14ac:dyDescent="0.2">
      <c r="A41" s="7">
        <v>34</v>
      </c>
      <c r="B41" s="38" t="s">
        <v>395</v>
      </c>
      <c r="C41" s="22">
        <v>9</v>
      </c>
      <c r="D41" s="22" t="s">
        <v>261</v>
      </c>
      <c r="E41" s="22" t="s">
        <v>39</v>
      </c>
      <c r="F41" s="22" t="s">
        <v>22</v>
      </c>
      <c r="G41" s="22" t="s">
        <v>254</v>
      </c>
      <c r="H41" s="20">
        <v>29.5</v>
      </c>
      <c r="I41" s="28">
        <f t="shared" si="4"/>
        <v>13.409090909090908</v>
      </c>
      <c r="J41" s="46">
        <v>8.3000000000000007</v>
      </c>
      <c r="K41" s="28">
        <f t="shared" si="5"/>
        <v>25.408163265306122</v>
      </c>
      <c r="L41" s="28">
        <v>76.58</v>
      </c>
      <c r="M41" s="28">
        <f t="shared" si="6"/>
        <v>15.795246800731261</v>
      </c>
      <c r="N41" s="47">
        <v>219.3</v>
      </c>
      <c r="O41" s="28">
        <v>20.987232102143182</v>
      </c>
      <c r="P41" s="48">
        <f t="shared" si="7"/>
        <v>75.59973307727148</v>
      </c>
      <c r="Q41" s="34"/>
    </row>
    <row r="42" spans="1:17" s="23" customFormat="1" ht="63" x14ac:dyDescent="0.2">
      <c r="A42" s="7">
        <v>35</v>
      </c>
      <c r="B42" s="38" t="s">
        <v>396</v>
      </c>
      <c r="C42" s="21">
        <v>9</v>
      </c>
      <c r="D42" s="22" t="s">
        <v>262</v>
      </c>
      <c r="E42" s="22" t="s">
        <v>121</v>
      </c>
      <c r="F42" s="22" t="s">
        <v>61</v>
      </c>
      <c r="G42" s="22" t="s">
        <v>159</v>
      </c>
      <c r="H42" s="20">
        <v>26.5</v>
      </c>
      <c r="I42" s="28">
        <f t="shared" si="4"/>
        <v>12.045454545454545</v>
      </c>
      <c r="J42" s="46">
        <v>8</v>
      </c>
      <c r="K42" s="28">
        <f t="shared" si="5"/>
        <v>24.489795918367346</v>
      </c>
      <c r="L42" s="28">
        <v>77.959999999999994</v>
      </c>
      <c r="M42" s="28">
        <f t="shared" si="6"/>
        <v>15.515649050795279</v>
      </c>
      <c r="N42" s="47">
        <v>195.5</v>
      </c>
      <c r="O42" s="28">
        <v>23.542199488491047</v>
      </c>
      <c r="P42" s="48">
        <f t="shared" si="7"/>
        <v>75.593099003108222</v>
      </c>
      <c r="Q42" s="34"/>
    </row>
    <row r="43" spans="1:17" s="23" customFormat="1" ht="38.25" x14ac:dyDescent="0.2">
      <c r="A43" s="7">
        <v>36</v>
      </c>
      <c r="B43" s="38" t="s">
        <v>380</v>
      </c>
      <c r="C43" s="22">
        <v>11</v>
      </c>
      <c r="D43" s="22" t="s">
        <v>238</v>
      </c>
      <c r="E43" s="22" t="s">
        <v>239</v>
      </c>
      <c r="F43" s="22" t="s">
        <v>34</v>
      </c>
      <c r="G43" s="15" t="s">
        <v>276</v>
      </c>
      <c r="H43" s="20">
        <v>26.5</v>
      </c>
      <c r="I43" s="28">
        <f t="shared" si="4"/>
        <v>12.045454545454545</v>
      </c>
      <c r="J43" s="46">
        <v>8.1999999999999993</v>
      </c>
      <c r="K43" s="28">
        <f t="shared" si="5"/>
        <v>25.102040816326525</v>
      </c>
      <c r="L43" s="28">
        <v>77.97</v>
      </c>
      <c r="M43" s="28">
        <f t="shared" si="6"/>
        <v>15.513659099653712</v>
      </c>
      <c r="N43" s="47">
        <v>201.8</v>
      </c>
      <c r="O43" s="28">
        <v>22.807234886025768</v>
      </c>
      <c r="P43" s="48">
        <f t="shared" si="7"/>
        <v>75.468389347460544</v>
      </c>
      <c r="Q43" s="34"/>
    </row>
    <row r="44" spans="1:17" s="23" customFormat="1" ht="63" x14ac:dyDescent="0.2">
      <c r="A44" s="7">
        <v>37</v>
      </c>
      <c r="B44" s="38" t="s">
        <v>372</v>
      </c>
      <c r="C44" s="22">
        <v>10</v>
      </c>
      <c r="D44" s="22" t="s">
        <v>224</v>
      </c>
      <c r="E44" s="22" t="s">
        <v>41</v>
      </c>
      <c r="F44" s="22" t="s">
        <v>22</v>
      </c>
      <c r="G44" s="22" t="s">
        <v>31</v>
      </c>
      <c r="H44" s="20">
        <v>31.75</v>
      </c>
      <c r="I44" s="28">
        <f t="shared" si="4"/>
        <v>14.431818181818182</v>
      </c>
      <c r="J44" s="46">
        <v>8.1999999999999993</v>
      </c>
      <c r="K44" s="28">
        <f t="shared" si="5"/>
        <v>25.102040816326525</v>
      </c>
      <c r="L44" s="28">
        <v>81.03</v>
      </c>
      <c r="M44" s="28">
        <f t="shared" si="6"/>
        <v>14.927804516845612</v>
      </c>
      <c r="N44" s="47">
        <v>221.8</v>
      </c>
      <c r="O44" s="28">
        <v>20.750676284941388</v>
      </c>
      <c r="P44" s="48">
        <f t="shared" si="7"/>
        <v>75.212339799931712</v>
      </c>
      <c r="Q44" s="34"/>
    </row>
    <row r="45" spans="1:17" s="23" customFormat="1" ht="63" x14ac:dyDescent="0.2">
      <c r="A45" s="7">
        <v>38</v>
      </c>
      <c r="B45" s="38" t="s">
        <v>370</v>
      </c>
      <c r="C45" s="22">
        <v>9</v>
      </c>
      <c r="D45" s="22" t="s">
        <v>222</v>
      </c>
      <c r="E45" s="22" t="s">
        <v>216</v>
      </c>
      <c r="F45" s="22" t="s">
        <v>42</v>
      </c>
      <c r="G45" s="22" t="s">
        <v>24</v>
      </c>
      <c r="H45" s="20">
        <v>22.5</v>
      </c>
      <c r="I45" s="28">
        <f t="shared" si="4"/>
        <v>10.227272727272727</v>
      </c>
      <c r="J45" s="46">
        <v>8.3000000000000007</v>
      </c>
      <c r="K45" s="28">
        <f t="shared" si="5"/>
        <v>25.408163265306122</v>
      </c>
      <c r="L45" s="28">
        <v>63</v>
      </c>
      <c r="M45" s="28">
        <f t="shared" si="6"/>
        <v>19.2</v>
      </c>
      <c r="N45" s="47">
        <v>228.6</v>
      </c>
      <c r="O45" s="28">
        <v>20.133420822397202</v>
      </c>
      <c r="P45" s="48">
        <f t="shared" si="7"/>
        <v>74.96885681497605</v>
      </c>
      <c r="Q45" s="34"/>
    </row>
    <row r="46" spans="1:17" s="23" customFormat="1" ht="94.5" x14ac:dyDescent="0.2">
      <c r="A46" s="7">
        <v>39</v>
      </c>
      <c r="B46" s="38" t="s">
        <v>371</v>
      </c>
      <c r="C46" s="22">
        <v>10</v>
      </c>
      <c r="D46" s="22" t="s">
        <v>223</v>
      </c>
      <c r="E46" s="22" t="s">
        <v>111</v>
      </c>
      <c r="F46" s="22" t="s">
        <v>104</v>
      </c>
      <c r="G46" s="22" t="s">
        <v>19</v>
      </c>
      <c r="H46" s="20">
        <v>20.5</v>
      </c>
      <c r="I46" s="28">
        <f t="shared" si="4"/>
        <v>9.3181818181818183</v>
      </c>
      <c r="J46" s="46">
        <v>8.4</v>
      </c>
      <c r="K46" s="28">
        <f t="shared" si="5"/>
        <v>25.714285714285712</v>
      </c>
      <c r="L46" s="28">
        <v>67.5</v>
      </c>
      <c r="M46" s="28">
        <f t="shared" si="6"/>
        <v>17.919999999999998</v>
      </c>
      <c r="N46" s="47">
        <v>215.9</v>
      </c>
      <c r="O46" s="28">
        <v>21.317739694302919</v>
      </c>
      <c r="P46" s="48">
        <f t="shared" si="7"/>
        <v>74.270207226770438</v>
      </c>
      <c r="Q46" s="34"/>
    </row>
    <row r="47" spans="1:17" s="23" customFormat="1" ht="63" x14ac:dyDescent="0.2">
      <c r="A47" s="7">
        <v>40</v>
      </c>
      <c r="B47" s="38" t="s">
        <v>362</v>
      </c>
      <c r="C47" s="22">
        <v>10</v>
      </c>
      <c r="D47" s="22" t="s">
        <v>209</v>
      </c>
      <c r="E47" s="22" t="s">
        <v>123</v>
      </c>
      <c r="F47" s="22" t="s">
        <v>22</v>
      </c>
      <c r="G47" s="22" t="s">
        <v>46</v>
      </c>
      <c r="H47" s="20">
        <v>27.5</v>
      </c>
      <c r="I47" s="28">
        <f t="shared" si="4"/>
        <v>12.5</v>
      </c>
      <c r="J47" s="46">
        <v>7.4</v>
      </c>
      <c r="K47" s="28">
        <f t="shared" si="5"/>
        <v>22.653061224489793</v>
      </c>
      <c r="L47" s="28">
        <v>86.2</v>
      </c>
      <c r="M47" s="28">
        <f t="shared" si="6"/>
        <v>14.032482598607887</v>
      </c>
      <c r="N47" s="47">
        <v>184.1</v>
      </c>
      <c r="O47" s="28">
        <v>25</v>
      </c>
      <c r="P47" s="48">
        <f t="shared" si="7"/>
        <v>74.185543823097674</v>
      </c>
      <c r="Q47" s="34"/>
    </row>
    <row r="48" spans="1:17" s="23" customFormat="1" ht="60" x14ac:dyDescent="0.2">
      <c r="A48" s="7">
        <v>41</v>
      </c>
      <c r="B48" s="38" t="s">
        <v>401</v>
      </c>
      <c r="C48" s="17">
        <v>10</v>
      </c>
      <c r="D48" s="16" t="s">
        <v>272</v>
      </c>
      <c r="E48" s="16" t="s">
        <v>33</v>
      </c>
      <c r="F48" s="16" t="s">
        <v>40</v>
      </c>
      <c r="G48" s="17" t="s">
        <v>273</v>
      </c>
      <c r="H48" s="20">
        <v>28.75</v>
      </c>
      <c r="I48" s="28">
        <f t="shared" si="4"/>
        <v>13.068181818181818</v>
      </c>
      <c r="J48" s="46">
        <v>8.3000000000000007</v>
      </c>
      <c r="K48" s="28">
        <f t="shared" si="5"/>
        <v>25.408163265306122</v>
      </c>
      <c r="L48" s="28">
        <v>78.3</v>
      </c>
      <c r="M48" s="28">
        <f t="shared" si="6"/>
        <v>15.448275862068964</v>
      </c>
      <c r="N48" s="47">
        <v>228.9</v>
      </c>
      <c r="O48" s="28">
        <v>20.107033639143729</v>
      </c>
      <c r="P48" s="48">
        <f t="shared" si="7"/>
        <v>74.031654584700647</v>
      </c>
      <c r="Q48" s="34"/>
    </row>
    <row r="49" spans="1:17" s="23" customFormat="1" ht="94.5" x14ac:dyDescent="0.2">
      <c r="A49" s="7">
        <v>42</v>
      </c>
      <c r="B49" s="38" t="s">
        <v>381</v>
      </c>
      <c r="C49" s="22">
        <v>10</v>
      </c>
      <c r="D49" s="22" t="s">
        <v>240</v>
      </c>
      <c r="E49" s="22" t="s">
        <v>241</v>
      </c>
      <c r="F49" s="22" t="s">
        <v>80</v>
      </c>
      <c r="G49" s="22" t="s">
        <v>19</v>
      </c>
      <c r="H49" s="20">
        <v>18</v>
      </c>
      <c r="I49" s="28">
        <f t="shared" si="4"/>
        <v>8.1818181818181817</v>
      </c>
      <c r="J49" s="46">
        <v>8.3000000000000007</v>
      </c>
      <c r="K49" s="28">
        <f t="shared" si="5"/>
        <v>25.408163265306122</v>
      </c>
      <c r="L49" s="28">
        <v>73.849999999999994</v>
      </c>
      <c r="M49" s="28">
        <f t="shared" si="6"/>
        <v>16.379146919431278</v>
      </c>
      <c r="N49" s="47">
        <v>194.2</v>
      </c>
      <c r="O49" s="28">
        <v>23.699794026776519</v>
      </c>
      <c r="P49" s="48">
        <f t="shared" si="7"/>
        <v>73.668922393332096</v>
      </c>
      <c r="Q49" s="34"/>
    </row>
    <row r="50" spans="1:17" s="23" customFormat="1" ht="63" x14ac:dyDescent="0.2">
      <c r="A50" s="7">
        <v>43</v>
      </c>
      <c r="B50" s="38" t="s">
        <v>360</v>
      </c>
      <c r="C50" s="22">
        <v>11</v>
      </c>
      <c r="D50" s="22" t="s">
        <v>206</v>
      </c>
      <c r="E50" s="22" t="s">
        <v>207</v>
      </c>
      <c r="F50" s="22" t="s">
        <v>18</v>
      </c>
      <c r="G50" s="22" t="s">
        <v>55</v>
      </c>
      <c r="H50" s="20">
        <v>20</v>
      </c>
      <c r="I50" s="28">
        <f t="shared" si="4"/>
        <v>9.0909090909090917</v>
      </c>
      <c r="J50" s="46">
        <v>7.9</v>
      </c>
      <c r="K50" s="28">
        <f t="shared" si="5"/>
        <v>24.183673469387752</v>
      </c>
      <c r="L50" s="28">
        <v>64.760000000000005</v>
      </c>
      <c r="M50" s="28">
        <f t="shared" si="6"/>
        <v>18.678196417541688</v>
      </c>
      <c r="N50" s="47">
        <v>213.4</v>
      </c>
      <c r="O50" s="28">
        <v>21.567478912839736</v>
      </c>
      <c r="P50" s="48">
        <f t="shared" si="7"/>
        <v>73.520257890678266</v>
      </c>
      <c r="Q50" s="34"/>
    </row>
    <row r="51" spans="1:17" s="23" customFormat="1" ht="38.25" x14ac:dyDescent="0.2">
      <c r="A51" s="7">
        <v>44</v>
      </c>
      <c r="B51" s="38" t="s">
        <v>354</v>
      </c>
      <c r="C51" s="22">
        <v>9</v>
      </c>
      <c r="D51" s="22" t="s">
        <v>198</v>
      </c>
      <c r="E51" s="22" t="s">
        <v>101</v>
      </c>
      <c r="F51" s="22" t="s">
        <v>61</v>
      </c>
      <c r="G51" s="15" t="s">
        <v>276</v>
      </c>
      <c r="H51" s="20">
        <v>25</v>
      </c>
      <c r="I51" s="28">
        <f t="shared" si="4"/>
        <v>11.363636363636363</v>
      </c>
      <c r="J51" s="46">
        <v>8.1999999999999993</v>
      </c>
      <c r="K51" s="28">
        <f t="shared" si="5"/>
        <v>25.102040816326525</v>
      </c>
      <c r="L51" s="28">
        <v>75</v>
      </c>
      <c r="M51" s="28">
        <f t="shared" si="6"/>
        <v>16.128</v>
      </c>
      <c r="N51" s="47">
        <v>221.4</v>
      </c>
      <c r="O51" s="28">
        <v>20.788166214995481</v>
      </c>
      <c r="P51" s="48">
        <f t="shared" si="7"/>
        <v>73.381843394958366</v>
      </c>
      <c r="Q51" s="34"/>
    </row>
    <row r="52" spans="1:17" s="23" customFormat="1" ht="78.75" x14ac:dyDescent="0.2">
      <c r="A52" s="7">
        <v>45</v>
      </c>
      <c r="B52" s="38" t="s">
        <v>361</v>
      </c>
      <c r="C52" s="22">
        <v>10</v>
      </c>
      <c r="D52" s="22" t="s">
        <v>208</v>
      </c>
      <c r="E52" s="22" t="s">
        <v>29</v>
      </c>
      <c r="F52" s="22" t="s">
        <v>40</v>
      </c>
      <c r="G52" s="22" t="s">
        <v>72</v>
      </c>
      <c r="H52" s="20">
        <v>23.25</v>
      </c>
      <c r="I52" s="28">
        <f t="shared" si="4"/>
        <v>10.568181818181818</v>
      </c>
      <c r="J52" s="46">
        <v>9</v>
      </c>
      <c r="K52" s="28">
        <f t="shared" si="5"/>
        <v>27.551020408163264</v>
      </c>
      <c r="L52" s="28">
        <v>89.81</v>
      </c>
      <c r="M52" s="28">
        <f t="shared" si="6"/>
        <v>13.468433359314107</v>
      </c>
      <c r="N52" s="47">
        <v>218.8</v>
      </c>
      <c r="O52" s="28">
        <v>21.035191956124315</v>
      </c>
      <c r="P52" s="48">
        <f t="shared" si="7"/>
        <v>72.622827541783494</v>
      </c>
      <c r="Q52" s="34"/>
    </row>
    <row r="53" spans="1:17" s="23" customFormat="1" ht="94.5" x14ac:dyDescent="0.2">
      <c r="A53" s="7">
        <v>46</v>
      </c>
      <c r="B53" s="38" t="s">
        <v>338</v>
      </c>
      <c r="C53" s="22">
        <v>10</v>
      </c>
      <c r="D53" s="22" t="s">
        <v>173</v>
      </c>
      <c r="E53" s="22" t="s">
        <v>174</v>
      </c>
      <c r="F53" s="22" t="s">
        <v>175</v>
      </c>
      <c r="G53" s="22" t="s">
        <v>98</v>
      </c>
      <c r="H53" s="20">
        <v>34.75</v>
      </c>
      <c r="I53" s="28">
        <f t="shared" si="4"/>
        <v>15.795454545454545</v>
      </c>
      <c r="J53" s="46">
        <v>7.1</v>
      </c>
      <c r="K53" s="28">
        <f t="shared" si="5"/>
        <v>21.73469387755102</v>
      </c>
      <c r="L53" s="28">
        <v>85.38</v>
      </c>
      <c r="M53" s="28">
        <f t="shared" si="6"/>
        <v>14.167252283907239</v>
      </c>
      <c r="N53" s="47">
        <v>221.2</v>
      </c>
      <c r="O53" s="28">
        <v>20.806962025316455</v>
      </c>
      <c r="P53" s="48">
        <f t="shared" si="7"/>
        <v>72.504362732229254</v>
      </c>
      <c r="Q53" s="34"/>
    </row>
    <row r="54" spans="1:17" s="23" customFormat="1" ht="78.75" x14ac:dyDescent="0.2">
      <c r="A54" s="7">
        <v>47</v>
      </c>
      <c r="B54" s="38" t="s">
        <v>365</v>
      </c>
      <c r="C54" s="22">
        <v>10</v>
      </c>
      <c r="D54" s="22" t="s">
        <v>213</v>
      </c>
      <c r="E54" s="22" t="s">
        <v>214</v>
      </c>
      <c r="F54" s="22" t="s">
        <v>40</v>
      </c>
      <c r="G54" s="22" t="s">
        <v>215</v>
      </c>
      <c r="H54" s="20">
        <v>25</v>
      </c>
      <c r="I54" s="28">
        <f t="shared" si="4"/>
        <v>11.363636363636363</v>
      </c>
      <c r="J54" s="46">
        <v>7.4</v>
      </c>
      <c r="K54" s="28">
        <f t="shared" si="5"/>
        <v>22.653061224489793</v>
      </c>
      <c r="L54" s="28">
        <v>77.290000000000006</v>
      </c>
      <c r="M54" s="28">
        <f t="shared" si="6"/>
        <v>15.650148790270407</v>
      </c>
      <c r="N54" s="47">
        <v>202.1</v>
      </c>
      <c r="O54" s="28">
        <v>22.773379515091541</v>
      </c>
      <c r="P54" s="48">
        <f t="shared" si="7"/>
        <v>72.440225893488105</v>
      </c>
      <c r="Q54" s="34"/>
    </row>
    <row r="55" spans="1:17" s="23" customFormat="1" ht="94.5" x14ac:dyDescent="0.2">
      <c r="A55" s="7">
        <v>48</v>
      </c>
      <c r="B55" s="38" t="s">
        <v>359</v>
      </c>
      <c r="C55" s="22">
        <v>9</v>
      </c>
      <c r="D55" s="22" t="s">
        <v>205</v>
      </c>
      <c r="E55" s="22" t="s">
        <v>82</v>
      </c>
      <c r="F55" s="22" t="s">
        <v>78</v>
      </c>
      <c r="G55" s="22" t="s">
        <v>102</v>
      </c>
      <c r="H55" s="20">
        <v>20.75</v>
      </c>
      <c r="I55" s="28">
        <f t="shared" si="4"/>
        <v>9.4318181818181817</v>
      </c>
      <c r="J55" s="46">
        <v>8.3000000000000007</v>
      </c>
      <c r="K55" s="28">
        <f t="shared" si="5"/>
        <v>25.408163265306122</v>
      </c>
      <c r="L55" s="28">
        <v>65.88</v>
      </c>
      <c r="M55" s="28">
        <f t="shared" si="6"/>
        <v>18.360655737704917</v>
      </c>
      <c r="N55" s="47">
        <v>241.1</v>
      </c>
      <c r="O55" s="28">
        <v>19.089589381999172</v>
      </c>
      <c r="P55" s="48">
        <f t="shared" si="7"/>
        <v>72.290226566828395</v>
      </c>
      <c r="Q55" s="34"/>
    </row>
    <row r="56" spans="1:17" s="23" customFormat="1" ht="94.5" x14ac:dyDescent="0.2">
      <c r="A56" s="7">
        <v>49</v>
      </c>
      <c r="B56" s="38" t="s">
        <v>383</v>
      </c>
      <c r="C56" s="22">
        <v>9</v>
      </c>
      <c r="D56" s="22" t="s">
        <v>243</v>
      </c>
      <c r="E56" s="22" t="s">
        <v>244</v>
      </c>
      <c r="F56" s="22" t="s">
        <v>245</v>
      </c>
      <c r="G56" s="22" t="s">
        <v>35</v>
      </c>
      <c r="H56" s="20">
        <v>16</v>
      </c>
      <c r="I56" s="28">
        <f t="shared" si="4"/>
        <v>7.2727272727272725</v>
      </c>
      <c r="J56" s="46">
        <v>8</v>
      </c>
      <c r="K56" s="28">
        <f t="shared" si="5"/>
        <v>24.489795918367346</v>
      </c>
      <c r="L56" s="28">
        <v>74.38</v>
      </c>
      <c r="M56" s="28">
        <f t="shared" si="6"/>
        <v>16.262436138746974</v>
      </c>
      <c r="N56" s="47">
        <v>195.5</v>
      </c>
      <c r="O56" s="28">
        <v>23.542199488491047</v>
      </c>
      <c r="P56" s="48">
        <f t="shared" si="7"/>
        <v>71.567158818332643</v>
      </c>
      <c r="Q56" s="34"/>
    </row>
    <row r="57" spans="1:17" s="23" customFormat="1" ht="94.5" x14ac:dyDescent="0.2">
      <c r="A57" s="7">
        <v>50</v>
      </c>
      <c r="B57" s="38" t="s">
        <v>366</v>
      </c>
      <c r="C57" s="22">
        <v>9</v>
      </c>
      <c r="D57" s="22" t="s">
        <v>218</v>
      </c>
      <c r="E57" s="22" t="s">
        <v>39</v>
      </c>
      <c r="F57" s="22" t="s">
        <v>38</v>
      </c>
      <c r="G57" s="22" t="s">
        <v>35</v>
      </c>
      <c r="H57" s="20">
        <v>18.5</v>
      </c>
      <c r="I57" s="28">
        <f t="shared" si="4"/>
        <v>8.4090909090909083</v>
      </c>
      <c r="J57" s="46">
        <v>7.5</v>
      </c>
      <c r="K57" s="28">
        <f t="shared" si="5"/>
        <v>22.959183673469386</v>
      </c>
      <c r="L57" s="28">
        <v>78.260000000000005</v>
      </c>
      <c r="M57" s="28">
        <f t="shared" si="6"/>
        <v>15.456171735241501</v>
      </c>
      <c r="N57" s="47">
        <v>187.6</v>
      </c>
      <c r="O57" s="28">
        <v>24.53358208955224</v>
      </c>
      <c r="P57" s="48">
        <f t="shared" si="7"/>
        <v>71.358028407354041</v>
      </c>
      <c r="Q57" s="34"/>
    </row>
    <row r="58" spans="1:17" s="23" customFormat="1" ht="78.75" x14ac:dyDescent="0.2">
      <c r="A58" s="7">
        <v>51</v>
      </c>
      <c r="B58" s="38" t="s">
        <v>382</v>
      </c>
      <c r="C58" s="22">
        <v>9</v>
      </c>
      <c r="D58" s="22" t="s">
        <v>242</v>
      </c>
      <c r="E58" s="22" t="s">
        <v>151</v>
      </c>
      <c r="F58" s="22" t="s">
        <v>153</v>
      </c>
      <c r="G58" s="22" t="s">
        <v>105</v>
      </c>
      <c r="H58" s="20">
        <v>23.5</v>
      </c>
      <c r="I58" s="28">
        <f t="shared" si="4"/>
        <v>10.681818181818182</v>
      </c>
      <c r="J58" s="46">
        <v>7.8</v>
      </c>
      <c r="K58" s="28">
        <f t="shared" si="5"/>
        <v>23.877551020408163</v>
      </c>
      <c r="L58" s="28">
        <v>81.87</v>
      </c>
      <c r="M58" s="28">
        <f t="shared" si="6"/>
        <v>14.774642726273358</v>
      </c>
      <c r="N58" s="47">
        <v>211</v>
      </c>
      <c r="O58" s="28">
        <v>21.812796208530806</v>
      </c>
      <c r="P58" s="48">
        <f t="shared" si="7"/>
        <v>71.146808137030504</v>
      </c>
      <c r="Q58" s="34"/>
    </row>
    <row r="59" spans="1:17" s="23" customFormat="1" ht="63" x14ac:dyDescent="0.2">
      <c r="A59" s="7">
        <v>52</v>
      </c>
      <c r="B59" s="38" t="s">
        <v>391</v>
      </c>
      <c r="C59" s="22">
        <v>9</v>
      </c>
      <c r="D59" s="22" t="s">
        <v>253</v>
      </c>
      <c r="E59" s="22" t="s">
        <v>189</v>
      </c>
      <c r="F59" s="22" t="s">
        <v>104</v>
      </c>
      <c r="G59" s="22" t="s">
        <v>132</v>
      </c>
      <c r="H59" s="20">
        <v>29.75</v>
      </c>
      <c r="I59" s="28">
        <f t="shared" si="4"/>
        <v>13.522727272727273</v>
      </c>
      <c r="J59" s="46">
        <v>8.1999999999999993</v>
      </c>
      <c r="K59" s="28">
        <f t="shared" si="5"/>
        <v>25.102040816326525</v>
      </c>
      <c r="L59" s="28">
        <v>95.54</v>
      </c>
      <c r="M59" s="28">
        <f t="shared" si="6"/>
        <v>12.660665689763448</v>
      </c>
      <c r="N59" s="47">
        <v>234</v>
      </c>
      <c r="O59" s="28">
        <v>19.668803418803417</v>
      </c>
      <c r="P59" s="48">
        <f t="shared" si="7"/>
        <v>70.954237197620671</v>
      </c>
      <c r="Q59" s="34"/>
    </row>
    <row r="60" spans="1:17" s="23" customFormat="1" ht="78.75" x14ac:dyDescent="0.2">
      <c r="A60" s="7">
        <v>53</v>
      </c>
      <c r="B60" s="38" t="s">
        <v>392</v>
      </c>
      <c r="C60" s="22">
        <v>9</v>
      </c>
      <c r="D60" s="21" t="s">
        <v>255</v>
      </c>
      <c r="E60" s="21" t="s">
        <v>85</v>
      </c>
      <c r="F60" s="21" t="s">
        <v>104</v>
      </c>
      <c r="G60" s="22" t="s">
        <v>48</v>
      </c>
      <c r="H60" s="20">
        <v>21.25</v>
      </c>
      <c r="I60" s="28">
        <f t="shared" si="4"/>
        <v>9.6590909090909083</v>
      </c>
      <c r="J60" s="46">
        <v>9.1999999999999993</v>
      </c>
      <c r="K60" s="28">
        <f t="shared" si="5"/>
        <v>28.163265306122447</v>
      </c>
      <c r="L60" s="28">
        <v>83.68</v>
      </c>
      <c r="M60" s="28">
        <f t="shared" si="6"/>
        <v>14.455066921606116</v>
      </c>
      <c r="N60" s="47">
        <v>250.2</v>
      </c>
      <c r="O60" s="28">
        <v>18.395283772981614</v>
      </c>
      <c r="P60" s="48">
        <f t="shared" si="7"/>
        <v>70.672706909801093</v>
      </c>
      <c r="Q60" s="34"/>
    </row>
    <row r="61" spans="1:17" s="23" customFormat="1" ht="94.5" x14ac:dyDescent="0.2">
      <c r="A61" s="7">
        <v>54</v>
      </c>
      <c r="B61" s="38" t="s">
        <v>346</v>
      </c>
      <c r="C61" s="22">
        <v>10</v>
      </c>
      <c r="D61" s="22" t="s">
        <v>186</v>
      </c>
      <c r="E61" s="22" t="s">
        <v>151</v>
      </c>
      <c r="F61" s="22" t="s">
        <v>187</v>
      </c>
      <c r="G61" s="22" t="s">
        <v>73</v>
      </c>
      <c r="H61" s="20">
        <v>20.5</v>
      </c>
      <c r="I61" s="28">
        <f t="shared" si="4"/>
        <v>9.3181818181818183</v>
      </c>
      <c r="J61" s="46">
        <v>8.4</v>
      </c>
      <c r="K61" s="28">
        <f t="shared" si="5"/>
        <v>25.714285714285712</v>
      </c>
      <c r="L61" s="28">
        <v>85.11</v>
      </c>
      <c r="M61" s="28">
        <f t="shared" si="6"/>
        <v>14.212195981670778</v>
      </c>
      <c r="N61" s="47">
        <v>221</v>
      </c>
      <c r="O61" s="28">
        <v>20.825791855203619</v>
      </c>
      <c r="P61" s="48">
        <f t="shared" si="7"/>
        <v>70.070455369341929</v>
      </c>
      <c r="Q61" s="34"/>
    </row>
    <row r="62" spans="1:17" s="23" customFormat="1" ht="78.75" x14ac:dyDescent="0.2">
      <c r="A62" s="7">
        <v>55</v>
      </c>
      <c r="B62" s="38" t="s">
        <v>351</v>
      </c>
      <c r="C62" s="22">
        <v>10</v>
      </c>
      <c r="D62" s="22" t="s">
        <v>194</v>
      </c>
      <c r="E62" s="22" t="s">
        <v>128</v>
      </c>
      <c r="F62" s="22" t="s">
        <v>67</v>
      </c>
      <c r="G62" s="22" t="s">
        <v>83</v>
      </c>
      <c r="H62" s="20">
        <v>19.75</v>
      </c>
      <c r="I62" s="28">
        <f t="shared" si="4"/>
        <v>8.9772727272727266</v>
      </c>
      <c r="J62" s="46">
        <v>7.5</v>
      </c>
      <c r="K62" s="28">
        <f t="shared" si="5"/>
        <v>22.959183673469386</v>
      </c>
      <c r="L62" s="28">
        <v>73.150000000000006</v>
      </c>
      <c r="M62" s="28">
        <f t="shared" si="6"/>
        <v>16.535885167464112</v>
      </c>
      <c r="N62" s="47">
        <v>218.5</v>
      </c>
      <c r="O62" s="28">
        <v>21.064073226544622</v>
      </c>
      <c r="P62" s="48">
        <f t="shared" si="7"/>
        <v>69.53641479475084</v>
      </c>
      <c r="Q62" s="34"/>
    </row>
    <row r="63" spans="1:17" s="23" customFormat="1" ht="94.5" x14ac:dyDescent="0.2">
      <c r="A63" s="7">
        <v>56</v>
      </c>
      <c r="B63" s="38" t="s">
        <v>367</v>
      </c>
      <c r="C63" s="22">
        <v>9</v>
      </c>
      <c r="D63" s="22" t="s">
        <v>219</v>
      </c>
      <c r="E63" s="22" t="s">
        <v>200</v>
      </c>
      <c r="F63" s="22" t="s">
        <v>18</v>
      </c>
      <c r="G63" s="22" t="s">
        <v>50</v>
      </c>
      <c r="H63" s="20">
        <v>26</v>
      </c>
      <c r="I63" s="28">
        <f t="shared" si="4"/>
        <v>11.818181818181818</v>
      </c>
      <c r="J63" s="46">
        <v>6</v>
      </c>
      <c r="K63" s="28">
        <f t="shared" si="5"/>
        <v>18.367346938775508</v>
      </c>
      <c r="L63" s="28">
        <v>71.52</v>
      </c>
      <c r="M63" s="28">
        <f t="shared" si="6"/>
        <v>16.912751677852349</v>
      </c>
      <c r="N63" s="47">
        <v>212.7</v>
      </c>
      <c r="O63" s="28">
        <v>21.638457921955808</v>
      </c>
      <c r="P63" s="48">
        <f t="shared" si="7"/>
        <v>68.736738356765485</v>
      </c>
      <c r="Q63" s="34"/>
    </row>
    <row r="64" spans="1:17" s="23" customFormat="1" ht="63" x14ac:dyDescent="0.2">
      <c r="A64" s="7">
        <v>57</v>
      </c>
      <c r="B64" s="38" t="s">
        <v>369</v>
      </c>
      <c r="C64" s="22">
        <v>11</v>
      </c>
      <c r="D64" s="22" t="s">
        <v>221</v>
      </c>
      <c r="E64" s="22" t="s">
        <v>70</v>
      </c>
      <c r="F64" s="22" t="s">
        <v>18</v>
      </c>
      <c r="G64" s="22" t="s">
        <v>55</v>
      </c>
      <c r="H64" s="20">
        <v>26.5</v>
      </c>
      <c r="I64" s="28">
        <f t="shared" si="4"/>
        <v>12.045454545454545</v>
      </c>
      <c r="J64" s="46">
        <v>7.8</v>
      </c>
      <c r="K64" s="28">
        <f t="shared" si="5"/>
        <v>23.877551020408163</v>
      </c>
      <c r="L64" s="28">
        <v>81.81</v>
      </c>
      <c r="M64" s="28">
        <f t="shared" si="6"/>
        <v>14.785478547854783</v>
      </c>
      <c r="N64" s="47">
        <v>257.39999999999998</v>
      </c>
      <c r="O64" s="28">
        <v>17.880730380730384</v>
      </c>
      <c r="P64" s="48">
        <f t="shared" si="7"/>
        <v>68.589214494447873</v>
      </c>
      <c r="Q64" s="34"/>
    </row>
    <row r="65" spans="1:17" s="23" customFormat="1" ht="78.75" x14ac:dyDescent="0.2">
      <c r="A65" s="7">
        <v>58</v>
      </c>
      <c r="B65" s="38" t="s">
        <v>352</v>
      </c>
      <c r="C65" s="22">
        <v>10</v>
      </c>
      <c r="D65" s="22" t="s">
        <v>195</v>
      </c>
      <c r="E65" s="22" t="s">
        <v>123</v>
      </c>
      <c r="F65" s="22" t="s">
        <v>196</v>
      </c>
      <c r="G65" s="22" t="s">
        <v>72</v>
      </c>
      <c r="H65" s="20">
        <v>14.5</v>
      </c>
      <c r="I65" s="28">
        <f t="shared" si="4"/>
        <v>6.5909090909090908</v>
      </c>
      <c r="J65" s="46">
        <v>8.3000000000000007</v>
      </c>
      <c r="K65" s="28">
        <f t="shared" si="5"/>
        <v>25.408163265306122</v>
      </c>
      <c r="L65" s="28">
        <v>82.41</v>
      </c>
      <c r="M65" s="28">
        <f t="shared" si="6"/>
        <v>14.677830360393155</v>
      </c>
      <c r="N65" s="47">
        <v>215.4</v>
      </c>
      <c r="O65" s="28">
        <v>21.367223769730732</v>
      </c>
      <c r="P65" s="48">
        <f t="shared" si="7"/>
        <v>68.044126486339096</v>
      </c>
      <c r="Q65" s="34"/>
    </row>
    <row r="66" spans="1:17" s="23" customFormat="1" ht="63" x14ac:dyDescent="0.2">
      <c r="A66" s="7">
        <v>59</v>
      </c>
      <c r="B66" s="38" t="s">
        <v>339</v>
      </c>
      <c r="C66" s="22">
        <v>9</v>
      </c>
      <c r="D66" s="22" t="s">
        <v>176</v>
      </c>
      <c r="E66" s="22" t="s">
        <v>177</v>
      </c>
      <c r="F66" s="22" t="s">
        <v>178</v>
      </c>
      <c r="G66" s="22" t="s">
        <v>23</v>
      </c>
      <c r="H66" s="20">
        <v>13.7</v>
      </c>
      <c r="I66" s="28">
        <f t="shared" si="4"/>
        <v>6.2272727272727275</v>
      </c>
      <c r="J66" s="46">
        <v>8.6999999999999993</v>
      </c>
      <c r="K66" s="28">
        <f t="shared" si="5"/>
        <v>26.632653061224488</v>
      </c>
      <c r="L66" s="28">
        <v>82.47</v>
      </c>
      <c r="M66" s="28">
        <f t="shared" si="6"/>
        <v>14.66715169152419</v>
      </c>
      <c r="N66" s="47">
        <v>226.7</v>
      </c>
      <c r="O66" s="28">
        <v>20.302161446846053</v>
      </c>
      <c r="P66" s="48">
        <f t="shared" si="7"/>
        <v>67.829238926867461</v>
      </c>
      <c r="Q66" s="34"/>
    </row>
    <row r="67" spans="1:17" s="23" customFormat="1" ht="110.25" x14ac:dyDescent="0.2">
      <c r="A67" s="7">
        <v>60</v>
      </c>
      <c r="B67" s="38" t="s">
        <v>389</v>
      </c>
      <c r="C67" s="22">
        <v>9</v>
      </c>
      <c r="D67" s="22" t="s">
        <v>249</v>
      </c>
      <c r="E67" s="22" t="s">
        <v>54</v>
      </c>
      <c r="F67" s="22" t="s">
        <v>104</v>
      </c>
      <c r="G67" s="22" t="s">
        <v>217</v>
      </c>
      <c r="H67" s="20">
        <v>19.5</v>
      </c>
      <c r="I67" s="28">
        <f t="shared" si="4"/>
        <v>8.8636363636363633</v>
      </c>
      <c r="J67" s="46">
        <v>7.5</v>
      </c>
      <c r="K67" s="28">
        <f t="shared" si="5"/>
        <v>22.959183673469386</v>
      </c>
      <c r="L67" s="28">
        <v>88.29</v>
      </c>
      <c r="M67" s="28">
        <f t="shared" si="6"/>
        <v>13.700305810397552</v>
      </c>
      <c r="N67" s="47">
        <v>207.4</v>
      </c>
      <c r="O67" s="28">
        <v>22.191417550626806</v>
      </c>
      <c r="P67" s="48">
        <f t="shared" si="7"/>
        <v>67.714543398130104</v>
      </c>
      <c r="Q67" s="34"/>
    </row>
    <row r="68" spans="1:17" s="23" customFormat="1" ht="38.25" x14ac:dyDescent="0.2">
      <c r="A68" s="7">
        <v>61</v>
      </c>
      <c r="B68" s="38" t="s">
        <v>385</v>
      </c>
      <c r="C68" s="22">
        <v>9</v>
      </c>
      <c r="D68" s="22" t="s">
        <v>247</v>
      </c>
      <c r="E68" s="22" t="s">
        <v>39</v>
      </c>
      <c r="F68" s="22" t="s">
        <v>161</v>
      </c>
      <c r="G68" s="15" t="s">
        <v>276</v>
      </c>
      <c r="H68" s="20">
        <v>16.5</v>
      </c>
      <c r="I68" s="28">
        <f t="shared" si="4"/>
        <v>7.5</v>
      </c>
      <c r="J68" s="46">
        <v>7.6</v>
      </c>
      <c r="K68" s="28">
        <f t="shared" si="5"/>
        <v>23.26530612244898</v>
      </c>
      <c r="L68" s="28">
        <v>84.18</v>
      </c>
      <c r="M68" s="28">
        <f t="shared" si="6"/>
        <v>14.369208838203846</v>
      </c>
      <c r="N68" s="47">
        <v>218.7</v>
      </c>
      <c r="O68" s="28">
        <v>21.044810242341107</v>
      </c>
      <c r="P68" s="48">
        <f t="shared" si="7"/>
        <v>66.179325202993937</v>
      </c>
      <c r="Q68" s="34"/>
    </row>
    <row r="69" spans="1:17" s="23" customFormat="1" ht="63" x14ac:dyDescent="0.2">
      <c r="A69" s="7">
        <v>62</v>
      </c>
      <c r="B69" s="38" t="s">
        <v>390</v>
      </c>
      <c r="C69" s="22">
        <v>11</v>
      </c>
      <c r="D69" s="22" t="s">
        <v>251</v>
      </c>
      <c r="E69" s="22" t="s">
        <v>70</v>
      </c>
      <c r="F69" s="22" t="s">
        <v>67</v>
      </c>
      <c r="G69" s="22" t="s">
        <v>252</v>
      </c>
      <c r="H69" s="20">
        <v>18.5</v>
      </c>
      <c r="I69" s="28">
        <f t="shared" si="4"/>
        <v>8.4090909090909083</v>
      </c>
      <c r="J69" s="46">
        <v>6</v>
      </c>
      <c r="K69" s="28">
        <f t="shared" si="5"/>
        <v>18.367346938775508</v>
      </c>
      <c r="L69" s="28">
        <v>110.28</v>
      </c>
      <c r="M69" s="28">
        <f t="shared" si="6"/>
        <v>10.968443960826985</v>
      </c>
      <c r="N69" s="47">
        <v>201.7</v>
      </c>
      <c r="O69" s="28">
        <v>22.818542389687657</v>
      </c>
      <c r="P69" s="48">
        <f t="shared" si="7"/>
        <v>60.563424198381064</v>
      </c>
      <c r="Q69" s="34"/>
    </row>
    <row r="70" spans="1:17" s="23" customFormat="1" ht="63" x14ac:dyDescent="0.2">
      <c r="A70" s="7">
        <v>63</v>
      </c>
      <c r="B70" s="38" t="s">
        <v>384</v>
      </c>
      <c r="C70" s="22">
        <v>11</v>
      </c>
      <c r="D70" s="22" t="s">
        <v>246</v>
      </c>
      <c r="E70" s="22" t="s">
        <v>74</v>
      </c>
      <c r="F70" s="22" t="s">
        <v>226</v>
      </c>
      <c r="G70" s="22" t="s">
        <v>87</v>
      </c>
      <c r="H70" s="20">
        <v>22.5</v>
      </c>
      <c r="I70" s="28">
        <f t="shared" si="4"/>
        <v>10.227272727272727</v>
      </c>
      <c r="J70" s="46">
        <v>7.5</v>
      </c>
      <c r="K70" s="28">
        <f t="shared" si="5"/>
        <v>22.959183673469386</v>
      </c>
      <c r="L70" s="28">
        <v>0</v>
      </c>
      <c r="M70" s="28">
        <v>0</v>
      </c>
      <c r="N70" s="47">
        <v>216.8</v>
      </c>
      <c r="O70" s="28">
        <v>21.229243542435423</v>
      </c>
      <c r="P70" s="48">
        <f t="shared" si="7"/>
        <v>54.415699943177543</v>
      </c>
      <c r="Q70" s="34"/>
    </row>
    <row r="71" spans="1:17" s="23" customFormat="1" ht="78.75" x14ac:dyDescent="0.2">
      <c r="A71" s="7">
        <v>64</v>
      </c>
      <c r="B71" s="38" t="s">
        <v>345</v>
      </c>
      <c r="C71" s="22">
        <v>9</v>
      </c>
      <c r="D71" s="22" t="s">
        <v>185</v>
      </c>
      <c r="E71" s="22" t="s">
        <v>165</v>
      </c>
      <c r="F71" s="22" t="s">
        <v>107</v>
      </c>
      <c r="G71" s="22" t="s">
        <v>72</v>
      </c>
      <c r="H71" s="20">
        <v>23.5</v>
      </c>
      <c r="I71" s="28">
        <f t="shared" si="4"/>
        <v>10.681818181818182</v>
      </c>
      <c r="J71" s="46">
        <v>8.4</v>
      </c>
      <c r="K71" s="28">
        <f t="shared" si="5"/>
        <v>25.714285714285712</v>
      </c>
      <c r="L71" s="28">
        <v>75.12</v>
      </c>
      <c r="M71" s="28">
        <f>20*60.48/L71</f>
        <v>16.102236421725237</v>
      </c>
      <c r="N71" s="47">
        <v>0</v>
      </c>
      <c r="O71" s="28">
        <v>0</v>
      </c>
      <c r="P71" s="48">
        <f t="shared" si="7"/>
        <v>52.498340317829133</v>
      </c>
      <c r="Q71" s="34"/>
    </row>
    <row r="72" spans="1:17" s="23" customFormat="1" ht="110.25" x14ac:dyDescent="0.2">
      <c r="A72" s="7">
        <v>65</v>
      </c>
      <c r="B72" s="38" t="s">
        <v>378</v>
      </c>
      <c r="C72" s="22">
        <v>10</v>
      </c>
      <c r="D72" s="22" t="s">
        <v>235</v>
      </c>
      <c r="E72" s="22" t="s">
        <v>236</v>
      </c>
      <c r="F72" s="22" t="s">
        <v>104</v>
      </c>
      <c r="G72" s="22" t="s">
        <v>217</v>
      </c>
      <c r="H72" s="20">
        <v>27.75</v>
      </c>
      <c r="I72" s="28">
        <f t="shared" ref="I72:I103" si="8">25*H72/55</f>
        <v>12.613636363636363</v>
      </c>
      <c r="J72" s="46">
        <v>7</v>
      </c>
      <c r="K72" s="28">
        <f t="shared" ref="K72:K103" si="9">30*J72/9.8</f>
        <v>21.428571428571427</v>
      </c>
      <c r="L72" s="28">
        <v>70.62</v>
      </c>
      <c r="M72" s="28">
        <f>20*60.48/L72</f>
        <v>17.128292268479182</v>
      </c>
      <c r="N72" s="47">
        <v>0</v>
      </c>
      <c r="O72" s="28">
        <v>0</v>
      </c>
      <c r="P72" s="48">
        <f t="shared" ref="P72:P103" si="10">I72+K72+M72+O72</f>
        <v>51.170500060686976</v>
      </c>
      <c r="Q72" s="34"/>
    </row>
    <row r="73" spans="1:17" s="13" customFormat="1" ht="110.25" x14ac:dyDescent="0.2">
      <c r="A73" s="7">
        <v>66</v>
      </c>
      <c r="B73" s="38" t="s">
        <v>403</v>
      </c>
      <c r="C73" s="22">
        <v>10</v>
      </c>
      <c r="D73" s="22" t="s">
        <v>250</v>
      </c>
      <c r="E73" s="22" t="s">
        <v>82</v>
      </c>
      <c r="F73" s="22" t="s">
        <v>104</v>
      </c>
      <c r="G73" s="22" t="s">
        <v>217</v>
      </c>
      <c r="H73" s="20">
        <v>18.25</v>
      </c>
      <c r="I73" s="28">
        <f t="shared" si="8"/>
        <v>8.295454545454545</v>
      </c>
      <c r="J73" s="46">
        <v>0</v>
      </c>
      <c r="K73" s="28">
        <f t="shared" si="9"/>
        <v>0</v>
      </c>
      <c r="L73" s="28">
        <v>0</v>
      </c>
      <c r="M73" s="28">
        <v>0</v>
      </c>
      <c r="N73" s="47">
        <v>0</v>
      </c>
      <c r="O73" s="28">
        <v>0</v>
      </c>
      <c r="P73" s="48">
        <f t="shared" si="10"/>
        <v>8.295454545454545</v>
      </c>
      <c r="Q73" s="34"/>
    </row>
    <row r="75" spans="1:17" s="13" customFormat="1" x14ac:dyDescent="0.2">
      <c r="B75" s="18"/>
      <c r="H75" s="19"/>
      <c r="I75" s="26"/>
      <c r="J75" s="45"/>
      <c r="K75" s="26"/>
      <c r="L75" s="26"/>
      <c r="M75" s="26"/>
      <c r="N75" s="45"/>
      <c r="O75" s="19"/>
      <c r="P75" s="19"/>
    </row>
    <row r="76" spans="1:17" s="13" customFormat="1" ht="15" x14ac:dyDescent="0.25">
      <c r="A76" s="8"/>
      <c r="B76" s="8"/>
      <c r="C76" s="51" t="s">
        <v>6</v>
      </c>
      <c r="D76" s="51"/>
      <c r="E76" s="6" t="s">
        <v>3</v>
      </c>
      <c r="F76" s="12"/>
      <c r="G76" s="12"/>
      <c r="H76" s="19"/>
      <c r="I76" s="19"/>
      <c r="J76" s="45"/>
      <c r="K76" s="26"/>
      <c r="L76" s="26"/>
      <c r="M76" s="26"/>
      <c r="N76" s="45"/>
      <c r="O76" s="19"/>
      <c r="P76" s="19"/>
    </row>
    <row r="77" spans="1:17" s="13" customFormat="1" ht="15" x14ac:dyDescent="0.25">
      <c r="A77" s="8"/>
      <c r="B77" s="8"/>
      <c r="C77" s="12"/>
      <c r="D77" s="5"/>
      <c r="E77" s="9" t="s">
        <v>4</v>
      </c>
      <c r="F77" s="12"/>
      <c r="G77" s="12"/>
      <c r="H77" s="19"/>
      <c r="I77" s="19"/>
      <c r="J77" s="45"/>
      <c r="K77" s="26"/>
      <c r="L77" s="26"/>
      <c r="M77" s="26"/>
      <c r="N77" s="45"/>
      <c r="O77" s="19"/>
      <c r="P77" s="19"/>
    </row>
    <row r="78" spans="1:17" s="13" customFormat="1" ht="15" x14ac:dyDescent="0.25">
      <c r="A78" s="8"/>
      <c r="B78" s="8"/>
      <c r="C78" s="4"/>
      <c r="D78" s="3"/>
      <c r="E78" s="12"/>
      <c r="F78" s="5"/>
      <c r="G78" s="12"/>
      <c r="H78" s="19"/>
      <c r="I78" s="19"/>
      <c r="J78" s="45"/>
      <c r="K78" s="26"/>
      <c r="L78" s="26"/>
      <c r="M78" s="26"/>
      <c r="N78" s="45"/>
      <c r="O78" s="19"/>
      <c r="P78" s="19"/>
    </row>
    <row r="79" spans="1:17" s="13" customFormat="1" ht="15" x14ac:dyDescent="0.25">
      <c r="A79" s="8"/>
      <c r="B79" s="8"/>
      <c r="C79" s="51" t="s">
        <v>5</v>
      </c>
      <c r="D79" s="51"/>
      <c r="E79" s="6" t="s">
        <v>3</v>
      </c>
      <c r="F79" s="5"/>
      <c r="G79" s="12"/>
      <c r="H79" s="19"/>
      <c r="I79" s="19"/>
      <c r="J79" s="45"/>
      <c r="K79" s="26"/>
      <c r="L79" s="26"/>
      <c r="M79" s="26"/>
      <c r="N79" s="45"/>
      <c r="O79" s="19"/>
      <c r="P79" s="19"/>
    </row>
    <row r="80" spans="1:17" s="13" customFormat="1" ht="15" x14ac:dyDescent="0.25">
      <c r="A80" s="8"/>
      <c r="B80" s="8"/>
      <c r="C80" s="12"/>
      <c r="D80" s="5"/>
      <c r="E80" s="9" t="s">
        <v>4</v>
      </c>
      <c r="F80" s="5"/>
      <c r="G80" s="12"/>
      <c r="H80" s="19"/>
      <c r="I80" s="19"/>
      <c r="J80" s="45"/>
      <c r="K80" s="26"/>
      <c r="L80" s="26"/>
      <c r="M80" s="26"/>
      <c r="N80" s="45"/>
      <c r="O80" s="19"/>
      <c r="P80" s="19"/>
    </row>
    <row r="81" spans="1:16" s="13" customFormat="1" ht="15" x14ac:dyDescent="0.25">
      <c r="A81" s="8"/>
      <c r="B81" s="8"/>
      <c r="C81" s="12"/>
      <c r="D81" s="5"/>
      <c r="E81" s="10" t="s">
        <v>3</v>
      </c>
      <c r="F81" s="5"/>
      <c r="G81" s="12"/>
      <c r="H81" s="19"/>
      <c r="I81" s="19"/>
      <c r="J81" s="45"/>
      <c r="K81" s="26"/>
      <c r="L81" s="26"/>
      <c r="M81" s="26"/>
      <c r="N81" s="45"/>
      <c r="O81" s="19"/>
      <c r="P81" s="19"/>
    </row>
    <row r="82" spans="1:16" s="13" customFormat="1" ht="15" x14ac:dyDescent="0.25">
      <c r="A82" s="8"/>
      <c r="B82" s="8"/>
      <c r="C82" s="12"/>
      <c r="D82" s="5"/>
      <c r="E82" s="9" t="s">
        <v>4</v>
      </c>
      <c r="F82" s="5"/>
      <c r="G82" s="12"/>
      <c r="H82" s="19"/>
      <c r="I82" s="19"/>
      <c r="J82" s="45"/>
      <c r="K82" s="26"/>
      <c r="L82" s="26"/>
      <c r="M82" s="26"/>
      <c r="N82" s="45"/>
      <c r="O82" s="19"/>
      <c r="P82" s="19"/>
    </row>
    <row r="83" spans="1:16" s="13" customFormat="1" ht="15" x14ac:dyDescent="0.25">
      <c r="A83" s="8"/>
      <c r="B83" s="8"/>
      <c r="C83" s="12"/>
      <c r="D83" s="5"/>
      <c r="E83" s="10" t="s">
        <v>3</v>
      </c>
      <c r="F83" s="5"/>
      <c r="G83" s="12"/>
      <c r="H83" s="19"/>
      <c r="I83" s="19"/>
      <c r="J83" s="45"/>
      <c r="K83" s="26"/>
      <c r="L83" s="26"/>
      <c r="M83" s="26"/>
      <c r="N83" s="45"/>
      <c r="O83" s="19"/>
      <c r="P83" s="19"/>
    </row>
    <row r="84" spans="1:16" s="13" customFormat="1" ht="15" x14ac:dyDescent="0.25">
      <c r="A84" s="8"/>
      <c r="B84" s="8"/>
      <c r="C84" s="12"/>
      <c r="D84" s="5"/>
      <c r="E84" s="9" t="s">
        <v>4</v>
      </c>
      <c r="F84" s="5"/>
      <c r="G84" s="12"/>
      <c r="H84" s="19"/>
      <c r="I84" s="19"/>
      <c r="J84" s="45"/>
      <c r="K84" s="26"/>
      <c r="L84" s="26"/>
      <c r="M84" s="26"/>
      <c r="N84" s="45"/>
      <c r="O84" s="19"/>
      <c r="P84" s="19"/>
    </row>
    <row r="85" spans="1:16" s="13" customFormat="1" ht="15" x14ac:dyDescent="0.25">
      <c r="A85" s="8"/>
      <c r="B85" s="8"/>
      <c r="C85" s="12"/>
      <c r="D85" s="5"/>
      <c r="E85" s="10" t="s">
        <v>3</v>
      </c>
      <c r="F85" s="5"/>
      <c r="G85" s="12"/>
      <c r="H85" s="19"/>
      <c r="I85" s="19"/>
      <c r="J85" s="45"/>
      <c r="K85" s="26"/>
      <c r="L85" s="26"/>
      <c r="M85" s="26"/>
      <c r="N85" s="45"/>
      <c r="O85" s="19"/>
      <c r="P85" s="19"/>
    </row>
    <row r="86" spans="1:16" s="13" customFormat="1" ht="15" x14ac:dyDescent="0.25">
      <c r="A86" s="8"/>
      <c r="B86" s="8"/>
      <c r="C86" s="12"/>
      <c r="D86" s="5"/>
      <c r="E86" s="9" t="s">
        <v>4</v>
      </c>
      <c r="F86" s="5"/>
      <c r="G86" s="12"/>
      <c r="H86" s="19"/>
      <c r="I86" s="19"/>
      <c r="J86" s="45"/>
      <c r="K86" s="26"/>
      <c r="L86" s="26"/>
      <c r="M86" s="26"/>
      <c r="N86" s="45"/>
      <c r="O86" s="19"/>
      <c r="P86" s="19"/>
    </row>
  </sheetData>
  <autoFilter ref="A7:V73" xr:uid="{00000000-0009-0000-0000-000001000000}"/>
  <sortState xmlns:xlrd2="http://schemas.microsoft.com/office/spreadsheetml/2017/richdata2" ref="A8:P73">
    <sortCondition descending="1" ref="P8:P73"/>
  </sortState>
  <mergeCells count="17">
    <mergeCell ref="A1:G1"/>
    <mergeCell ref="A2:G2"/>
    <mergeCell ref="A3:G3"/>
    <mergeCell ref="A4:E4"/>
    <mergeCell ref="J6:K6"/>
    <mergeCell ref="A6:A7"/>
    <mergeCell ref="B6:B7"/>
    <mergeCell ref="L6:M6"/>
    <mergeCell ref="N6:O6"/>
    <mergeCell ref="H6:I6"/>
    <mergeCell ref="C76:D76"/>
    <mergeCell ref="C79:D79"/>
    <mergeCell ref="C6:C7"/>
    <mergeCell ref="D6:D7"/>
    <mergeCell ref="E6:E7"/>
    <mergeCell ref="F6:F7"/>
    <mergeCell ref="G6:G7"/>
  </mergeCells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</vt:lpstr>
      <vt:lpstr>9-11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Nadegda</dc:creator>
  <cp:lastModifiedBy>User</cp:lastModifiedBy>
  <cp:lastPrinted>2020-11-16T05:54:13Z</cp:lastPrinted>
  <dcterms:created xsi:type="dcterms:W3CDTF">2015-11-20T13:04:28Z</dcterms:created>
  <dcterms:modified xsi:type="dcterms:W3CDTF">2020-11-16T05:54:36Z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