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на ППО 154\"/>
    </mc:Choice>
  </mc:AlternateContent>
  <xr:revisionPtr revIDLastSave="0" documentId="13_ncr:1_{EAB4650D-E0F5-48F1-8AE1-42D61154FB1C}" xr6:coauthVersionLast="45" xr6:coauthVersionMax="45" xr10:uidLastSave="{00000000-0000-0000-0000-000000000000}"/>
  <bookViews>
    <workbookView xWindow="5265" yWindow="4215" windowWidth="19650" windowHeight="11385" activeTab="1" xr2:uid="{00000000-000D-0000-FFFF-FFFF00000000}"/>
  </bookViews>
  <sheets>
    <sheet name="7-8" sheetId="63" r:id="rId1"/>
    <sheet name="9-11" sheetId="59" r:id="rId2"/>
  </sheets>
  <definedNames>
    <definedName name="_xlnm._FilterDatabase" localSheetId="0" hidden="1">'7-8'!$A$6:$W$58</definedName>
    <definedName name="_xlnm._FilterDatabase" localSheetId="1" hidden="1">'9-11'!$A$7:$U$74</definedName>
    <definedName name="Лист_регистрации7">#REF!</definedName>
    <definedName name="оо">#REF!</definedName>
    <definedName name="оу">#REF!</definedName>
    <definedName name="пп">#REF!</definedName>
  </definedNames>
  <calcPr calcId="181029"/>
</workbook>
</file>

<file path=xl/calcChain.xml><?xml version="1.0" encoding="utf-8"?>
<calcChain xmlns="http://schemas.openxmlformats.org/spreadsheetml/2006/main">
  <c r="M74" i="59" l="1"/>
  <c r="K74" i="59"/>
  <c r="I74" i="59"/>
  <c r="M73" i="59"/>
  <c r="K73" i="59"/>
  <c r="I73" i="59"/>
  <c r="M70" i="59"/>
  <c r="K70" i="59"/>
  <c r="I70" i="59"/>
  <c r="M72" i="59"/>
  <c r="K72" i="59"/>
  <c r="I72" i="59"/>
  <c r="M66" i="59"/>
  <c r="K66" i="59"/>
  <c r="I66" i="59"/>
  <c r="M62" i="59"/>
  <c r="K62" i="59"/>
  <c r="I62" i="59"/>
  <c r="M65" i="59"/>
  <c r="K65" i="59"/>
  <c r="I65" i="59"/>
  <c r="M60" i="59"/>
  <c r="K60" i="59"/>
  <c r="I60" i="59"/>
  <c r="M71" i="59"/>
  <c r="K71" i="59"/>
  <c r="I71" i="59"/>
  <c r="M61" i="59"/>
  <c r="K61" i="59"/>
  <c r="I61" i="59"/>
  <c r="M67" i="59"/>
  <c r="K67" i="59"/>
  <c r="I67" i="59"/>
  <c r="M68" i="59"/>
  <c r="K68" i="59"/>
  <c r="I68" i="59"/>
  <c r="M64" i="59"/>
  <c r="K64" i="59"/>
  <c r="I64" i="59"/>
  <c r="M63" i="59"/>
  <c r="K63" i="59"/>
  <c r="I63" i="59"/>
  <c r="M69" i="59"/>
  <c r="K69" i="59"/>
  <c r="I69" i="59"/>
  <c r="M40" i="59"/>
  <c r="K40" i="59"/>
  <c r="I40" i="59"/>
  <c r="M54" i="59"/>
  <c r="K54" i="59"/>
  <c r="I54" i="59"/>
  <c r="M55" i="59"/>
  <c r="K55" i="59"/>
  <c r="I55" i="59"/>
  <c r="M52" i="59"/>
  <c r="K52" i="59"/>
  <c r="I52" i="59"/>
  <c r="M49" i="59"/>
  <c r="K49" i="59"/>
  <c r="I49" i="59"/>
  <c r="M57" i="59"/>
  <c r="K57" i="59"/>
  <c r="I57" i="59"/>
  <c r="M42" i="59"/>
  <c r="K42" i="59"/>
  <c r="I42" i="59"/>
  <c r="M58" i="59"/>
  <c r="K58" i="59"/>
  <c r="I58" i="59"/>
  <c r="M56" i="59"/>
  <c r="K56" i="59"/>
  <c r="I56" i="59"/>
  <c r="M34" i="59"/>
  <c r="K34" i="59"/>
  <c r="I34" i="59"/>
  <c r="M46" i="59"/>
  <c r="K46" i="59"/>
  <c r="I46" i="59"/>
  <c r="M59" i="59"/>
  <c r="K59" i="59"/>
  <c r="I59" i="59"/>
  <c r="M51" i="59"/>
  <c r="K51" i="59"/>
  <c r="I51" i="59"/>
  <c r="M39" i="59"/>
  <c r="K39" i="59"/>
  <c r="I39" i="59"/>
  <c r="M53" i="59"/>
  <c r="K53" i="59"/>
  <c r="I53" i="59"/>
  <c r="M50" i="59"/>
  <c r="K50" i="59"/>
  <c r="I50" i="59"/>
  <c r="M37" i="59"/>
  <c r="K37" i="59"/>
  <c r="I37" i="59"/>
  <c r="M25" i="59"/>
  <c r="K25" i="59"/>
  <c r="I25" i="59"/>
  <c r="M44" i="59"/>
  <c r="K44" i="59"/>
  <c r="I44" i="59"/>
  <c r="M36" i="59"/>
  <c r="K36" i="59"/>
  <c r="I36" i="59"/>
  <c r="M48" i="59"/>
  <c r="K48" i="59"/>
  <c r="I48" i="59"/>
  <c r="M47" i="59"/>
  <c r="K47" i="59"/>
  <c r="I47" i="59"/>
  <c r="M27" i="59"/>
  <c r="K27" i="59"/>
  <c r="I27" i="59"/>
  <c r="M33" i="59"/>
  <c r="K33" i="59"/>
  <c r="I33" i="59"/>
  <c r="M16" i="59"/>
  <c r="K16" i="59"/>
  <c r="I16" i="59"/>
  <c r="M43" i="59"/>
  <c r="K43" i="59"/>
  <c r="I43" i="59"/>
  <c r="M32" i="59"/>
  <c r="K32" i="59"/>
  <c r="I32" i="59"/>
  <c r="M41" i="59"/>
  <c r="K41" i="59"/>
  <c r="I41" i="59"/>
  <c r="M19" i="59"/>
  <c r="K19" i="59"/>
  <c r="I19" i="59"/>
  <c r="M30" i="59"/>
  <c r="K30" i="59"/>
  <c r="I30" i="59"/>
  <c r="M45" i="59"/>
  <c r="K45" i="59"/>
  <c r="I45" i="59"/>
  <c r="M15" i="59"/>
  <c r="K15" i="59"/>
  <c r="I15" i="59"/>
  <c r="M29" i="59"/>
  <c r="K29" i="59"/>
  <c r="I29" i="59"/>
  <c r="M22" i="59"/>
  <c r="K22" i="59"/>
  <c r="I22" i="59"/>
  <c r="M21" i="59"/>
  <c r="K21" i="59"/>
  <c r="I21" i="59"/>
  <c r="M38" i="59"/>
  <c r="K38" i="59"/>
  <c r="I38" i="59"/>
  <c r="M26" i="59"/>
  <c r="K26" i="59"/>
  <c r="I26" i="59"/>
  <c r="M35" i="59"/>
  <c r="K35" i="59"/>
  <c r="I35" i="59"/>
  <c r="M28" i="59"/>
  <c r="K28" i="59"/>
  <c r="I28" i="59"/>
  <c r="M24" i="59"/>
  <c r="K24" i="59"/>
  <c r="I24" i="59"/>
  <c r="M13" i="59"/>
  <c r="K13" i="59"/>
  <c r="I13" i="59"/>
  <c r="M20" i="59"/>
  <c r="K20" i="59"/>
  <c r="I20" i="59"/>
  <c r="M31" i="59"/>
  <c r="K31" i="59"/>
  <c r="I31" i="59"/>
  <c r="M23" i="59"/>
  <c r="K23" i="59"/>
  <c r="I23" i="59"/>
  <c r="M17" i="59"/>
  <c r="K17" i="59"/>
  <c r="I17" i="59"/>
  <c r="M18" i="59"/>
  <c r="K18" i="59"/>
  <c r="I18" i="59"/>
  <c r="M8" i="59"/>
  <c r="K8" i="59"/>
  <c r="I8" i="59"/>
  <c r="M11" i="59"/>
  <c r="K11" i="59"/>
  <c r="I11" i="59"/>
  <c r="M14" i="59"/>
  <c r="K14" i="59"/>
  <c r="I14" i="59"/>
  <c r="M12" i="59"/>
  <c r="K12" i="59"/>
  <c r="I12" i="59"/>
  <c r="M9" i="59"/>
  <c r="K9" i="59"/>
  <c r="I9" i="59"/>
  <c r="M10" i="59"/>
  <c r="K10" i="59"/>
  <c r="I10" i="59"/>
  <c r="P23" i="59" l="1"/>
  <c r="P12" i="59"/>
  <c r="P9" i="59"/>
  <c r="P8" i="59"/>
  <c r="P20" i="59"/>
  <c r="P18" i="59"/>
  <c r="P11" i="59"/>
  <c r="P31" i="59"/>
  <c r="P24" i="59"/>
  <c r="P72" i="59"/>
  <c r="P40" i="59"/>
  <c r="P37" i="59"/>
  <c r="P17" i="59"/>
  <c r="P14" i="59"/>
  <c r="P66" i="59"/>
  <c r="P71" i="59"/>
  <c r="P64" i="59"/>
  <c r="P54" i="59"/>
  <c r="P57" i="59"/>
  <c r="P34" i="59"/>
  <c r="P39" i="59"/>
  <c r="P25" i="59"/>
  <c r="P47" i="59"/>
  <c r="P43" i="59"/>
  <c r="P30" i="59"/>
  <c r="P22" i="59"/>
  <c r="P35" i="59"/>
  <c r="P10" i="59"/>
  <c r="P60" i="59"/>
  <c r="P68" i="59"/>
  <c r="P49" i="59"/>
  <c r="P56" i="59"/>
  <c r="P51" i="59"/>
  <c r="P48" i="59"/>
  <c r="P16" i="59"/>
  <c r="P19" i="59"/>
  <c r="P29" i="59"/>
  <c r="P26" i="59"/>
  <c r="P13" i="59"/>
  <c r="P73" i="59"/>
  <c r="P62" i="59"/>
  <c r="P61" i="59"/>
  <c r="P63" i="59"/>
  <c r="P55" i="59"/>
  <c r="P42" i="59"/>
  <c r="P46" i="59"/>
  <c r="P53" i="59"/>
  <c r="P44" i="59"/>
  <c r="P27" i="59"/>
  <c r="P32" i="59"/>
  <c r="P45" i="59"/>
  <c r="P21" i="59"/>
  <c r="P28" i="59"/>
  <c r="P70" i="59"/>
  <c r="P65" i="59"/>
  <c r="P67" i="59"/>
  <c r="P69" i="59"/>
  <c r="P52" i="59"/>
  <c r="P58" i="59"/>
  <c r="P59" i="59"/>
  <c r="P50" i="59"/>
  <c r="P36" i="59"/>
  <c r="P33" i="59"/>
  <c r="P41" i="59"/>
  <c r="P15" i="59"/>
  <c r="P38" i="59"/>
  <c r="P74" i="59"/>
  <c r="M36" i="63"/>
  <c r="M23" i="63"/>
  <c r="M42" i="63"/>
  <c r="M48" i="63"/>
  <c r="M45" i="63"/>
  <c r="M55" i="63"/>
  <c r="M54" i="63"/>
  <c r="M17" i="63"/>
  <c r="M35" i="63"/>
  <c r="M24" i="63"/>
  <c r="M7" i="63"/>
  <c r="M34" i="63"/>
  <c r="M22" i="63"/>
  <c r="M25" i="63"/>
  <c r="M33" i="63"/>
  <c r="M9" i="63"/>
  <c r="M29" i="63"/>
  <c r="M31" i="63"/>
  <c r="M10" i="63"/>
  <c r="M8" i="63"/>
  <c r="M18" i="63"/>
  <c r="M44" i="63"/>
  <c r="M30" i="63"/>
  <c r="M27" i="63"/>
  <c r="M21" i="63"/>
  <c r="M15" i="63"/>
  <c r="M49" i="63"/>
  <c r="M37" i="63"/>
  <c r="M28" i="63"/>
  <c r="M38" i="63"/>
  <c r="M52" i="63"/>
  <c r="M58" i="63"/>
  <c r="M47" i="63"/>
  <c r="M20" i="63"/>
  <c r="M26" i="63"/>
  <c r="M50" i="63"/>
  <c r="M14" i="63"/>
  <c r="M13" i="63"/>
  <c r="M41" i="63"/>
  <c r="M32" i="63"/>
  <c r="M16" i="63"/>
  <c r="M19" i="63"/>
  <c r="M51" i="63"/>
  <c r="M56" i="63"/>
  <c r="M46" i="63"/>
  <c r="M12" i="63"/>
  <c r="M53" i="63"/>
  <c r="M40" i="63"/>
  <c r="M43" i="63"/>
  <c r="M39" i="63"/>
  <c r="M57" i="63"/>
  <c r="M11" i="63"/>
  <c r="K8" i="63" l="1"/>
  <c r="I8" i="63"/>
  <c r="I53" i="63"/>
  <c r="K53" i="63"/>
  <c r="I19" i="63"/>
  <c r="K19" i="63"/>
  <c r="I57" i="63"/>
  <c r="K57" i="63"/>
  <c r="I25" i="63"/>
  <c r="K25" i="63"/>
  <c r="I27" i="63"/>
  <c r="K27" i="63"/>
  <c r="I21" i="63"/>
  <c r="K21" i="63"/>
  <c r="I55" i="63"/>
  <c r="K55" i="63"/>
  <c r="I35" i="63"/>
  <c r="K35" i="63"/>
  <c r="K37" i="63"/>
  <c r="I37" i="63"/>
  <c r="K38" i="63"/>
  <c r="I38" i="63"/>
  <c r="K26" i="63"/>
  <c r="I26" i="63"/>
  <c r="K12" i="63"/>
  <c r="I12" i="63"/>
  <c r="K15" i="63"/>
  <c r="I15" i="63"/>
  <c r="K34" i="63"/>
  <c r="I34" i="63"/>
  <c r="K44" i="63"/>
  <c r="I44" i="63"/>
  <c r="K31" i="63"/>
  <c r="I31" i="63"/>
  <c r="K22" i="63"/>
  <c r="I22" i="63"/>
  <c r="K56" i="63"/>
  <c r="I56" i="63"/>
  <c r="K41" i="63"/>
  <c r="I41" i="63"/>
  <c r="K40" i="63"/>
  <c r="I40" i="63"/>
  <c r="K32" i="63"/>
  <c r="I32" i="63"/>
  <c r="K42" i="63"/>
  <c r="I42" i="63"/>
  <c r="K54" i="63"/>
  <c r="I54" i="63"/>
  <c r="K13" i="63"/>
  <c r="I13" i="63"/>
  <c r="K24" i="63"/>
  <c r="I24" i="63"/>
  <c r="K14" i="63"/>
  <c r="I14" i="63"/>
  <c r="K51" i="63"/>
  <c r="I51" i="63"/>
  <c r="K30" i="63"/>
  <c r="I30" i="63"/>
  <c r="K46" i="63"/>
  <c r="I46" i="63"/>
  <c r="K43" i="63"/>
  <c r="I43" i="63"/>
  <c r="K52" i="63"/>
  <c r="I52" i="63"/>
  <c r="K58" i="63"/>
  <c r="I58" i="63"/>
  <c r="K47" i="63"/>
  <c r="I47" i="63"/>
  <c r="K33" i="63"/>
  <c r="I33" i="63"/>
  <c r="K28" i="63"/>
  <c r="I28" i="63"/>
  <c r="K49" i="63"/>
  <c r="I49" i="63"/>
  <c r="K18" i="63"/>
  <c r="I18" i="63"/>
  <c r="K45" i="63"/>
  <c r="I45" i="63"/>
  <c r="K29" i="63"/>
  <c r="I29" i="63"/>
  <c r="K17" i="63"/>
  <c r="I17" i="63"/>
  <c r="K36" i="63"/>
  <c r="I36" i="63"/>
  <c r="K9" i="63"/>
  <c r="I9" i="63"/>
  <c r="K23" i="63"/>
  <c r="I23" i="63"/>
  <c r="K11" i="63"/>
  <c r="I11" i="63"/>
  <c r="K48" i="63"/>
  <c r="I48" i="63"/>
  <c r="K7" i="63"/>
  <c r="I7" i="63"/>
  <c r="K20" i="63"/>
  <c r="I20" i="63"/>
  <c r="K10" i="63"/>
  <c r="I10" i="63"/>
  <c r="K39" i="63"/>
  <c r="I39" i="63"/>
  <c r="K50" i="63"/>
  <c r="I50" i="63"/>
  <c r="K16" i="63"/>
  <c r="I16" i="63"/>
  <c r="P8" i="63" l="1"/>
  <c r="P55" i="63"/>
  <c r="P21" i="63"/>
  <c r="P27" i="63"/>
  <c r="P57" i="63"/>
  <c r="P53" i="63"/>
  <c r="P35" i="63"/>
  <c r="P25" i="63"/>
  <c r="P19" i="63"/>
  <c r="P16" i="63"/>
  <c r="P10" i="63"/>
  <c r="P7" i="63"/>
  <c r="P11" i="63"/>
  <c r="P9" i="63"/>
  <c r="P17" i="63"/>
  <c r="P45" i="63"/>
  <c r="P49" i="63"/>
  <c r="P28" i="63"/>
  <c r="P47" i="63"/>
  <c r="P52" i="63"/>
  <c r="P46" i="63"/>
  <c r="P30" i="63"/>
  <c r="P14" i="63"/>
  <c r="P24" i="63"/>
  <c r="P13" i="63"/>
  <c r="P54" i="63"/>
  <c r="P32" i="63"/>
  <c r="P41" i="63"/>
  <c r="P22" i="63"/>
  <c r="P31" i="63"/>
  <c r="P15" i="63"/>
  <c r="P38" i="63"/>
  <c r="P50" i="63"/>
  <c r="P39" i="63"/>
  <c r="P20" i="63"/>
  <c r="P48" i="63"/>
  <c r="P23" i="63"/>
  <c r="P36" i="63"/>
  <c r="P29" i="63"/>
  <c r="P18" i="63"/>
  <c r="P33" i="63"/>
  <c r="P58" i="63"/>
  <c r="P43" i="63"/>
  <c r="P51" i="63"/>
  <c r="P42" i="63"/>
  <c r="P40" i="63"/>
  <c r="P56" i="63"/>
  <c r="P44" i="63"/>
  <c r="P34" i="63"/>
  <c r="P12" i="63"/>
  <c r="P26" i="63"/>
  <c r="P37" i="63"/>
</calcChain>
</file>

<file path=xl/sharedStrings.xml><?xml version="1.0" encoding="utf-8"?>
<sst xmlns="http://schemas.openxmlformats.org/spreadsheetml/2006/main" count="670" uniqueCount="397">
  <si>
    <t>Класс</t>
  </si>
  <si>
    <t>№
п/п</t>
  </si>
  <si>
    <t>Код (шифр)
участника</t>
  </si>
  <si>
    <t>/</t>
  </si>
  <si>
    <t>(фамилия)                                     (подпись)</t>
  </si>
  <si>
    <t>Члены жюри:</t>
  </si>
  <si>
    <t>Председатель жюри:</t>
  </si>
  <si>
    <t>ИТОГОВЫЙ ПРОТОКОЛ</t>
  </si>
  <si>
    <t>заседания жюри  окружного этапа всероссийской олимпиады школьников в 2020/2021 учебном году</t>
  </si>
  <si>
    <t>Фамилия</t>
  </si>
  <si>
    <t>Имя</t>
  </si>
  <si>
    <t>Отчество</t>
  </si>
  <si>
    <t>Итоговая сумма баллов</t>
  </si>
  <si>
    <r>
      <t xml:space="preserve">Образовательное учреждение </t>
    </r>
    <r>
      <rPr>
        <b/>
        <sz val="12"/>
        <color rgb="FFFF0000"/>
        <rFont val="Times New Roman"/>
        <family val="1"/>
        <charset val="204"/>
      </rPr>
      <t>(полностью по уставу)</t>
    </r>
  </si>
  <si>
    <t>по предмету _физическая культура (ДЕВУШКИ)_</t>
  </si>
  <si>
    <t>по предмету __физическая культура (ДЕВУШКИ)_</t>
  </si>
  <si>
    <t>Акимова</t>
  </si>
  <si>
    <t>Мария</t>
  </si>
  <si>
    <t>Геннадьевна</t>
  </si>
  <si>
    <t>муниципальное бюджетное общеобразовательное учреждение "Школа № 147 имени П.М.Еськова" городского округа Самара</t>
  </si>
  <si>
    <t>Алмаева</t>
  </si>
  <si>
    <t>Яна</t>
  </si>
  <si>
    <t>Александровна</t>
  </si>
  <si>
    <t>муниципальное бюджетное общеобразовательное учреждение "Классическая гимназия №54 "Воскресение" городского округа Самара</t>
  </si>
  <si>
    <t>Дарья</t>
  </si>
  <si>
    <t>Дмитриевна</t>
  </si>
  <si>
    <t>муниципальное бюджетное общеобразовательное учреждение "Школа № 72" городского округа Самара</t>
  </si>
  <si>
    <t>Балахонова</t>
  </si>
  <si>
    <t>Валерия</t>
  </si>
  <si>
    <t>Ивановна</t>
  </si>
  <si>
    <t>Белоногова</t>
  </si>
  <si>
    <t>Софья</t>
  </si>
  <si>
    <t>Сергеевна</t>
  </si>
  <si>
    <t>муниципальное бюджетное общеобразовательное учреждение "Школа № 99" городского округа Самара</t>
  </si>
  <si>
    <t>Давыдова</t>
  </si>
  <si>
    <t>Елизавета</t>
  </si>
  <si>
    <t>Викторовна</t>
  </si>
  <si>
    <t>муниципальное бюджетное общеобразовательное учреждение "Школа №132 с углубленным изучением отдельных предметов имени Героя Советского Союза Губанова Г.П." городского округа Самара</t>
  </si>
  <si>
    <t>Данилова</t>
  </si>
  <si>
    <t>Ирина</t>
  </si>
  <si>
    <t>Олеговна</t>
  </si>
  <si>
    <t>государственное бюджетное общеобразовательное учреждение Самарской области «Гимназия№ 1 (Базовая школа Российской академии наук)»</t>
  </si>
  <si>
    <t>Иванова</t>
  </si>
  <si>
    <t>Станиславовна</t>
  </si>
  <si>
    <t>муниципальное бюджетное общеобразовательное учреждение "Самарский спортивный лицей" городского округа Самара</t>
  </si>
  <si>
    <t>Каюкова</t>
  </si>
  <si>
    <t>Диана</t>
  </si>
  <si>
    <t>Григорьевна</t>
  </si>
  <si>
    <t>Куликова</t>
  </si>
  <si>
    <t>Анастасия</t>
  </si>
  <si>
    <t>Алексеевна</t>
  </si>
  <si>
    <t>муниципальное бюджетное общеобразовательное учреждение "Школа "Кадет" № 95 имени Героя Российской Федерации Золотухина Е.В." городского округа Самара</t>
  </si>
  <si>
    <t>Кушнаренко</t>
  </si>
  <si>
    <t>Виктория</t>
  </si>
  <si>
    <t>Лачихина</t>
  </si>
  <si>
    <t>Логачева</t>
  </si>
  <si>
    <t>Екатерина</t>
  </si>
  <si>
    <t>Андреевна</t>
  </si>
  <si>
    <t>Логинова</t>
  </si>
  <si>
    <t>Анна</t>
  </si>
  <si>
    <t>Денисовна</t>
  </si>
  <si>
    <t>муниципальное бюджетное общеобразовательное учреждение "Лицей "Технический" имени С.П. Королева" городского округа Самара</t>
  </si>
  <si>
    <t>Макарова</t>
  </si>
  <si>
    <t>Василиса</t>
  </si>
  <si>
    <t>Маколина</t>
  </si>
  <si>
    <t>государственное бюджетное общеобразовательное учреждение Самарской области "Лицей авиационного профиля № 135 (Базовая школа Российской академии наук)"</t>
  </si>
  <si>
    <t>Мамонова</t>
  </si>
  <si>
    <t>Михайловна</t>
  </si>
  <si>
    <t>Ксения</t>
  </si>
  <si>
    <t>муниципальное бюджетное общеобразовательное учреждение "Школа№118" городского округа Самара</t>
  </si>
  <si>
    <t>Миронова</t>
  </si>
  <si>
    <t>Константиновна</t>
  </si>
  <si>
    <t>муниципальное бюджетное общеобразовательное учреждение "Школа №174 имени И.П. Зорина" городского округа Самара</t>
  </si>
  <si>
    <t>Никонова</t>
  </si>
  <si>
    <t>Максимовна</t>
  </si>
  <si>
    <t>Орехова</t>
  </si>
  <si>
    <t>муниципальное бюджетное общеобразовательное учреждение "Гимназия №133 имени Героя Социалистического Труда М.Б. Оводенко" городского округа Самара</t>
  </si>
  <si>
    <t>Орлова</t>
  </si>
  <si>
    <t>Полина</t>
  </si>
  <si>
    <t>муниципальное бюджетное общеобразовательное учреждение Школа № 156 городского округа Самара</t>
  </si>
  <si>
    <t>Осина</t>
  </si>
  <si>
    <t>Алина</t>
  </si>
  <si>
    <t>муниципальное бюджетное общеобразовательное учреждение "Школа №145 с углублённым изучением отдельных предметов" городского округа Самара</t>
  </si>
  <si>
    <t>Осипова</t>
  </si>
  <si>
    <t>муниципальное бюджетное общеобразовательное учреждение "Школа № 102 с углубленным изучением отдельных предметов" городского округа Самара</t>
  </si>
  <si>
    <t>Панина</t>
  </si>
  <si>
    <t>муниципальное бюджетное общеобразовательное учреждение "Школа №34 с углубленным изучением отдельных предметов имени Е.А. Зубчанинова" городского округа Самара</t>
  </si>
  <si>
    <t>Ангелина</t>
  </si>
  <si>
    <t>Ракипова</t>
  </si>
  <si>
    <t>Влада</t>
  </si>
  <si>
    <t>Шамиловна</t>
  </si>
  <si>
    <t>муниципальное бюджетное общеобразовательное учреждение "Школа № 63 с углубленным изучением отдельных предметов имени Мельникова Н.И." городского округа Самара</t>
  </si>
  <si>
    <t>Родионова</t>
  </si>
  <si>
    <t>Романчеко</t>
  </si>
  <si>
    <t>Ева</t>
  </si>
  <si>
    <t>государственное бюджетное общеобразовательное учреждение Самарской области "Гимназия № 11 (Базовая школа Российской Академии Наук)"</t>
  </si>
  <si>
    <t>муниципальное бюджетное общеобразовательное учреждение "Школа №86 имени Героя Социалистического Труда В.Я.Литвинова" городского округа Самара</t>
  </si>
  <si>
    <t>Смолина</t>
  </si>
  <si>
    <t>Кристина</t>
  </si>
  <si>
    <t>муниципальное бюджетное общеобразовательное учреждение "Школа №3 с углубленным изучением предметов имени Героя Советского Союза В.И. Фадеева" городского округа Самара</t>
  </si>
  <si>
    <t>Фомичёва</t>
  </si>
  <si>
    <t>Татьяна</t>
  </si>
  <si>
    <t>Хусаинова</t>
  </si>
  <si>
    <t>Сарбиназ</t>
  </si>
  <si>
    <t>Дауреновна</t>
  </si>
  <si>
    <t>Динара</t>
  </si>
  <si>
    <t>Робертовна</t>
  </si>
  <si>
    <t>муниципальное бюджетное общеобразовательное учреждение «Школа 41 «Гармония» с углубленным изучением отдельных предметов» городского округа Самара</t>
  </si>
  <si>
    <t>Шевц</t>
  </si>
  <si>
    <t>муниципальное бюджетное общеобразовательное учреждение "Школа № 128 имени Героя Советского Союза А.А. Тимофеевой - Егоровой" городского округа Самара</t>
  </si>
  <si>
    <t>Шедова</t>
  </si>
  <si>
    <t>Щербинина</t>
  </si>
  <si>
    <t>Янюшкина</t>
  </si>
  <si>
    <t>муниципальное бюджетное общеобразовательное учреждение "Школа № 121" городского округа Самара</t>
  </si>
  <si>
    <t>Афанаскина</t>
  </si>
  <si>
    <t>Юлия</t>
  </si>
  <si>
    <t>Шкайдурова</t>
  </si>
  <si>
    <t>Денисенко</t>
  </si>
  <si>
    <t>Таисия</t>
  </si>
  <si>
    <t>Евгеньевна</t>
  </si>
  <si>
    <t>муниципальное бюджетное общеобразовательное учреждение "Школа № 6 с углубленным изучением отдельных предметов им. М.В. Ломоносова" городского округа Самара</t>
  </si>
  <si>
    <t>Матюшина</t>
  </si>
  <si>
    <t>Юрьевна</t>
  </si>
  <si>
    <t>Поминова</t>
  </si>
  <si>
    <t>Рыбина</t>
  </si>
  <si>
    <t>муниципальное бюджетное общеобразовательное учреждение Школа № 146 городского округа Самара</t>
  </si>
  <si>
    <t>муниципальное бюджетное общеобразовательное учреждение "Школа № 122 им. Дороднова В.Г." городского округа Самара</t>
  </si>
  <si>
    <t>Киреева</t>
  </si>
  <si>
    <t>Егоровна</t>
  </si>
  <si>
    <t>Куковякина</t>
  </si>
  <si>
    <t>муниципальное бюджетное общеобразовательное учреждение "Школа №144 имени маршала Советского Союза Д.Ф.Устинова" городского округа Самара</t>
  </si>
  <si>
    <t>Протасова</t>
  </si>
  <si>
    <t>Александра</t>
  </si>
  <si>
    <t>Денисова</t>
  </si>
  <si>
    <t>Варвара</t>
  </si>
  <si>
    <t>Павловна</t>
  </si>
  <si>
    <t>Яковлева</t>
  </si>
  <si>
    <t>Маслова</t>
  </si>
  <si>
    <t>Елена</t>
  </si>
  <si>
    <t>Султанова</t>
  </si>
  <si>
    <t>Милана</t>
  </si>
  <si>
    <t>Элданизовна</t>
  </si>
  <si>
    <t>муниципальное бюджетное общеобразовательное учреждение " Школа №103" городского округа Самара</t>
  </si>
  <si>
    <t>Ткачева</t>
  </si>
  <si>
    <t>Владимировна</t>
  </si>
  <si>
    <t>муниципальное бюджетное общеобразовательное учреждение "Школа № 96 имени П.П. Мочалова" городского округа Самара</t>
  </si>
  <si>
    <t>Пушкина</t>
  </si>
  <si>
    <t>муниципальное бюджетное общеобразовательное учреждение "Школа №94 имени полного кавалера ордена Славы Щеканова Н.Ф." городского округа Самара</t>
  </si>
  <si>
    <t>Строганова</t>
  </si>
  <si>
    <t>Синицына</t>
  </si>
  <si>
    <t xml:space="preserve">Анастасия 
</t>
  </si>
  <si>
    <t xml:space="preserve">Вячеславовна
</t>
  </si>
  <si>
    <t>муниципальное бюджетное общеобразовательное учреждение "Школа №34 с углубленным изучением отдельных предметов имени Е. А. Зубчанинова" городского округа Самара</t>
  </si>
  <si>
    <t xml:space="preserve">Александрова </t>
  </si>
  <si>
    <t xml:space="preserve">Арина </t>
  </si>
  <si>
    <t>муниципальное бюджетное общеобразовательное учреждение "Лицей авиационного профиля №135" городского округа Самара</t>
  </si>
  <si>
    <t>муниципальное бюджетное общеобразовательное учреждение "Школа № 80 имени Героя Социалистического Труда В.П.Земеца" городского округа Самара</t>
  </si>
  <si>
    <t>Арина</t>
  </si>
  <si>
    <t xml:space="preserve">Стрелкина </t>
  </si>
  <si>
    <t xml:space="preserve">Александра </t>
  </si>
  <si>
    <t>муниципальное бюджетное общеобразовательное учреждение "Школа № 87 имени Г.И.Герасименко" городского округа Самара</t>
  </si>
  <si>
    <t xml:space="preserve">Фокеева </t>
  </si>
  <si>
    <t xml:space="preserve">Екатерина </t>
  </si>
  <si>
    <t xml:space="preserve"> Алексеевна</t>
  </si>
  <si>
    <t>муниципальное бюджетное общеобразовательное учреждение "Школа №118" городского округа Самара</t>
  </si>
  <si>
    <t>Аверьякова</t>
  </si>
  <si>
    <t>Романовна</t>
  </si>
  <si>
    <t>Баринова</t>
  </si>
  <si>
    <t>Белоножко</t>
  </si>
  <si>
    <t>Алена</t>
  </si>
  <si>
    <t>муниципальное бюджетное общеобразовательное учреждение "Школа № 85" городского округа Самара</t>
  </si>
  <si>
    <t>Белянина</t>
  </si>
  <si>
    <t>Владислава</t>
  </si>
  <si>
    <t>муниципальное бюджетное общеобразовательное учреждение "Школа № 148 с углубленным изучением отдельных предметов имени Героя Советского Союза Михалёва В.П." городского округа Самара</t>
  </si>
  <si>
    <t>Бесчётнова</t>
  </si>
  <si>
    <t>Олеся</t>
  </si>
  <si>
    <t>Бражкина</t>
  </si>
  <si>
    <t>Эвелина</t>
  </si>
  <si>
    <t>муниципальное бюджетное общеобразовательное учреждение "Школа №99" городского округа Самара</t>
  </si>
  <si>
    <t>Вохрамеева</t>
  </si>
  <si>
    <t>Гниломедова</t>
  </si>
  <si>
    <t>муниципальное бюджетное общеобразовательное учреждение «Гимназия № 2» городского округа Самара</t>
  </si>
  <si>
    <t>Губина</t>
  </si>
  <si>
    <t>муниципальное бюджетное общеобразовательное учреждение «Школа № 77» городского округа Самара</t>
  </si>
  <si>
    <t>Дацкив</t>
  </si>
  <si>
    <t>Джумаева</t>
  </si>
  <si>
    <t>Асель</t>
  </si>
  <si>
    <t>Аманжаловна</t>
  </si>
  <si>
    <t>Добрынина</t>
  </si>
  <si>
    <t>Ермоленко</t>
  </si>
  <si>
    <t>Камынина</t>
  </si>
  <si>
    <t>муниципальное бюджетное общеобразовательное учреждение "Школа № 20 имени Героя Советского союза Н. Гастелло" городского округа Самара</t>
  </si>
  <si>
    <t>Карякина</t>
  </si>
  <si>
    <t>Керова</t>
  </si>
  <si>
    <t>Кондратьева</t>
  </si>
  <si>
    <t>Владиславовна</t>
  </si>
  <si>
    <t>Кораблина</t>
  </si>
  <si>
    <t>муниципальное бюджетное общеобразовательное учреждение "Школа № 100 имени Героя Советского Союза И.Н.Конева" городского округа Самара</t>
  </si>
  <si>
    <t>Литовченко</t>
  </si>
  <si>
    <t>Малышева</t>
  </si>
  <si>
    <t>Матвеева</t>
  </si>
  <si>
    <t>Морозова</t>
  </si>
  <si>
    <t>Назарова</t>
  </si>
  <si>
    <t>Валентиновна</t>
  </si>
  <si>
    <t>Обоева</t>
  </si>
  <si>
    <t>Павлова</t>
  </si>
  <si>
    <t>Витальевна</t>
  </si>
  <si>
    <t>Подлегаева</t>
  </si>
  <si>
    <t>Попова</t>
  </si>
  <si>
    <t>Поручикова</t>
  </si>
  <si>
    <t>Руднева</t>
  </si>
  <si>
    <t>муниципальное бюджетное общеобразовательное учреждение "Школа № 58" городского округа Самара</t>
  </si>
  <si>
    <t>Рыжакина</t>
  </si>
  <si>
    <t>Валерьевна</t>
  </si>
  <si>
    <t>Салимова</t>
  </si>
  <si>
    <t>Старкова</t>
  </si>
  <si>
    <t>Степанова</t>
  </si>
  <si>
    <t>Толстова</t>
  </si>
  <si>
    <t>государственное бюджетное нетиповое общеобразовательное учреждение Самарской области «Самарский региональный центр для одаренных детей»</t>
  </si>
  <si>
    <t>Фомина</t>
  </si>
  <si>
    <t>Цыганкова</t>
  </si>
  <si>
    <t>государственное автономное общеобразовательное учреждение "Самарский лицей информационных технологий (Базовая школа Российской академии наук)"</t>
  </si>
  <si>
    <t>Шаварина</t>
  </si>
  <si>
    <t>Злата</t>
  </si>
  <si>
    <t>Григорович</t>
  </si>
  <si>
    <t>муниципальное бюджетное общеобразовательное учреждение "Школа № 25 с углубленным изучением отдельных предметов имени сестер Харитоновых" городского округа Самара</t>
  </si>
  <si>
    <t>Пондина</t>
  </si>
  <si>
    <t>Бруновская</t>
  </si>
  <si>
    <t>муниципальное бюджетное общеобразовательное учреждение «Школа № 47 с углубленным изучением отдельных предметов имени Героя Советского Союза Ваничкина И. Д.» городского округа Самара</t>
  </si>
  <si>
    <t>Мишуткина</t>
  </si>
  <si>
    <t>Суханова</t>
  </si>
  <si>
    <t>Авдеева</t>
  </si>
  <si>
    <t>муниципальное бюджетное общеобразовательное учреждение "Школа № 16" городского округа Самара</t>
  </si>
  <si>
    <t>Рыбушкина</t>
  </si>
  <si>
    <t>Ремизова</t>
  </si>
  <si>
    <t>Руслановна</t>
  </si>
  <si>
    <t>муниципальное бюджетное общеобразовательное учреждение "Школа № 93" городского округа Самара</t>
  </si>
  <si>
    <t>Шевчук</t>
  </si>
  <si>
    <t>муниципальное бюджетное общеобразовательное учреждение «Школа № 35 имени героя Советского Союза П.И. Коломина» городского округа Самара</t>
  </si>
  <si>
    <t>Ильинична</t>
  </si>
  <si>
    <t>Москалева</t>
  </si>
  <si>
    <t>муниципальное бюджетное общеобразовательное учреждение «Школа №120 с углубленным изучением отдельных предметов» городского округа Самара</t>
  </si>
  <si>
    <t>Толкачева</t>
  </si>
  <si>
    <t>Антоновна</t>
  </si>
  <si>
    <t>Олохова</t>
  </si>
  <si>
    <t>Галанина</t>
  </si>
  <si>
    <t>Езерская</t>
  </si>
  <si>
    <t>муниципальное бюджетное общеобразовательное учреждение "Школа № 74" городского округа Самара</t>
  </si>
  <si>
    <t>Сарачеева</t>
  </si>
  <si>
    <t>муниципальное бюджетное общеобразовательное учреждение "Школа №124 с углубленным изучением отдельных предметов" городского округа Самара</t>
  </si>
  <si>
    <t>Цилимбаева</t>
  </si>
  <si>
    <t>Чирикова</t>
  </si>
  <si>
    <t>Глухова</t>
  </si>
  <si>
    <t>Тимощук</t>
  </si>
  <si>
    <t>Ульяна</t>
  </si>
  <si>
    <t>Кутузова</t>
  </si>
  <si>
    <t>муниципальное бюджетное общеобразовательное учреждение "Гимназия №1" городского округа Самара</t>
  </si>
  <si>
    <t>Нуриева</t>
  </si>
  <si>
    <t>муниципальное бюджетное общеобразовательное учреждение «Школа №85» городского округа Самара</t>
  </si>
  <si>
    <t>Маршунина</t>
  </si>
  <si>
    <t>Государственное бюджетное нетиповое общеобразовательное учреждение Самарской области «Самарский региональный центр для одаренных детей»</t>
  </si>
  <si>
    <t xml:space="preserve">Овчарова 
</t>
  </si>
  <si>
    <t xml:space="preserve">Анастасия
</t>
  </si>
  <si>
    <t xml:space="preserve">Сергеевна
</t>
  </si>
  <si>
    <t xml:space="preserve">Панина </t>
  </si>
  <si>
    <t xml:space="preserve">Полина </t>
  </si>
  <si>
    <t>государственное бюджетное общеобразовательное учреждение  "Самарский казачий кадетский корпус"</t>
  </si>
  <si>
    <t>Теория</t>
  </si>
  <si>
    <t>Гимнастика</t>
  </si>
  <si>
    <t>Прикладная физическая культура</t>
  </si>
  <si>
    <t>Легкая атлетика</t>
  </si>
  <si>
    <t>Итог</t>
  </si>
  <si>
    <t>Рейтинг</t>
  </si>
  <si>
    <t>результат</t>
  </si>
  <si>
    <t>балл</t>
  </si>
  <si>
    <t>сумма баллов</t>
  </si>
  <si>
    <t>7-51, 111</t>
  </si>
  <si>
    <t>7-31, 86</t>
  </si>
  <si>
    <t>7-4, 72</t>
  </si>
  <si>
    <t>7-23, 92</t>
  </si>
  <si>
    <t>7-25, 91</t>
  </si>
  <si>
    <t>7-6, 78</t>
  </si>
  <si>
    <t>7-27, 122</t>
  </si>
  <si>
    <t>7-1, 74</t>
  </si>
  <si>
    <t>7-7, 77</t>
  </si>
  <si>
    <t>7-2,76</t>
  </si>
  <si>
    <t>7-5, 79</t>
  </si>
  <si>
    <t>7-8, 75</t>
  </si>
  <si>
    <t>7-3, 71</t>
  </si>
  <si>
    <t>7-9, 73</t>
  </si>
  <si>
    <t>7-36, 81</t>
  </si>
  <si>
    <t>7-33, 84</t>
  </si>
  <si>
    <t>7-47, 100</t>
  </si>
  <si>
    <t>7-35, 80</t>
  </si>
  <si>
    <t>7-30, 85</t>
  </si>
  <si>
    <t>7-21, 94</t>
  </si>
  <si>
    <t>7-44, 103</t>
  </si>
  <si>
    <t>7-22, 95</t>
  </si>
  <si>
    <t>7-19, 96</t>
  </si>
  <si>
    <t>7-20, 93</t>
  </si>
  <si>
    <t>7-24, 89</t>
  </si>
  <si>
    <t>7-18, 90</t>
  </si>
  <si>
    <t>7-28, 88</t>
  </si>
  <si>
    <t>7-12, 105</t>
  </si>
  <si>
    <t>7-16, 117</t>
  </si>
  <si>
    <t>7-41, 97</t>
  </si>
  <si>
    <t>7-43, 99</t>
  </si>
  <si>
    <t>7-26, 123</t>
  </si>
  <si>
    <t>7-45, 98</t>
  </si>
  <si>
    <t>7-17, 119</t>
  </si>
  <si>
    <t>7-46, 102</t>
  </si>
  <si>
    <t>7-13, 120</t>
  </si>
  <si>
    <t>7-48, 104</t>
  </si>
  <si>
    <t>7-37, 112</t>
  </si>
  <si>
    <t>7-40, 115</t>
  </si>
  <si>
    <t>7-34, 83</t>
  </si>
  <si>
    <t>7-15, 110</t>
  </si>
  <si>
    <t>7-14, 118</t>
  </si>
  <si>
    <t>7-50, 109</t>
  </si>
  <si>
    <t>7-38, 114</t>
  </si>
  <si>
    <t>7-32, 87</t>
  </si>
  <si>
    <t>7-49, 106</t>
  </si>
  <si>
    <t>7-39, 113</t>
  </si>
  <si>
    <t>7-53, 107</t>
  </si>
  <si>
    <t>7-42, 101</t>
  </si>
  <si>
    <t>7-11, 116</t>
  </si>
  <si>
    <t>7-29, 82</t>
  </si>
  <si>
    <t>7-52, 108</t>
  </si>
  <si>
    <t>9-49, 1</t>
  </si>
  <si>
    <t>9-44, 8</t>
  </si>
  <si>
    <t>9-45, 3</t>
  </si>
  <si>
    <t>9-21, 2</t>
  </si>
  <si>
    <t>9-41, 9</t>
  </si>
  <si>
    <t>9-47, 7</t>
  </si>
  <si>
    <t>9-46, 5</t>
  </si>
  <si>
    <t>9-16, 59</t>
  </si>
  <si>
    <t>9-17, 66</t>
  </si>
  <si>
    <t>9-42, 6</t>
  </si>
  <si>
    <t>9-43, 4</t>
  </si>
  <si>
    <t>9-7, 11</t>
  </si>
  <si>
    <t>9-58, 41</t>
  </si>
  <si>
    <t>9-66, 18</t>
  </si>
  <si>
    <t>9-32, 53</t>
  </si>
  <si>
    <t>9-5, 58</t>
  </si>
  <si>
    <t>9-27, 24</t>
  </si>
  <si>
    <t>9-29, 57</t>
  </si>
  <si>
    <t>9-26, 23</t>
  </si>
  <si>
    <t>9-31, 55</t>
  </si>
  <si>
    <t>9-40, 56</t>
  </si>
  <si>
    <t>9-28, 54</t>
  </si>
  <si>
    <t>9-30, 52</t>
  </si>
  <si>
    <t>9-24, 21</t>
  </si>
  <si>
    <t>9-18,  12</t>
  </si>
  <si>
    <t>9-20, 13</t>
  </si>
  <si>
    <t>9-64, 17</t>
  </si>
  <si>
    <t>9-48, 14</t>
  </si>
  <si>
    <t>9-19, 15</t>
  </si>
  <si>
    <t>9-65, 16</t>
  </si>
  <si>
    <t>9-53, 48</t>
  </si>
  <si>
    <t>9-63, 10</t>
  </si>
  <si>
    <t>9-9, 51</t>
  </si>
  <si>
    <t>9-8, 50</t>
  </si>
  <si>
    <t>9-25, 22</t>
  </si>
  <si>
    <t>9-23, 20</t>
  </si>
  <si>
    <t>9-22, 19</t>
  </si>
  <si>
    <t>9-54, 46</t>
  </si>
  <si>
    <t>9-52, 39</t>
  </si>
  <si>
    <t>9-51, 35</t>
  </si>
  <si>
    <t>9-67, 121</t>
  </si>
  <si>
    <t>9-60, 38</t>
  </si>
  <si>
    <t>9-59, 36</t>
  </si>
  <si>
    <t>9-50, 42</t>
  </si>
  <si>
    <t>9-61, 40</t>
  </si>
  <si>
    <t>9-6, 43</t>
  </si>
  <si>
    <t>9-56, 44</t>
  </si>
  <si>
    <t>9-33, 31</t>
  </si>
  <si>
    <t>9-39, 28</t>
  </si>
  <si>
    <t>9-57, 45</t>
  </si>
  <si>
    <t>9-55, 47</t>
  </si>
  <si>
    <t>9-62, 37</t>
  </si>
  <si>
    <t>9-13, 65</t>
  </si>
  <si>
    <t>9-35, 26</t>
  </si>
  <si>
    <t>9-36, 30</t>
  </si>
  <si>
    <t>9-37, 25</t>
  </si>
  <si>
    <t>9-38, 29</t>
  </si>
  <si>
    <t>9-2, 33</t>
  </si>
  <si>
    <t>9-34, 27</t>
  </si>
  <si>
    <t>9-1, 32</t>
  </si>
  <si>
    <t>9-3, 34</t>
  </si>
  <si>
    <t>9-4, 60</t>
  </si>
  <si>
    <t>9-15, 64</t>
  </si>
  <si>
    <t>9-10, 61</t>
  </si>
  <si>
    <t>9-11, 63</t>
  </si>
  <si>
    <t>9-14, 62</t>
  </si>
  <si>
    <t>9-12, 49</t>
  </si>
  <si>
    <t>от   "_13_"     ____ноября___   2020 года</t>
  </si>
  <si>
    <t>государственное бюджетное общеобразовательное учреждение "Самарский казачий кадетский корпус"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</si>
</sst>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0"/>
      <color rgb="FF00000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9">
    <xf numFmtId="0" fontId="0" fillId="0" borderId="0"/>
    <xf numFmtId="0" fontId="6" fillId="0" borderId="0">
      <alignment vertical="center"/>
    </xf>
    <xf numFmtId="0" fontId="4" fillId="0" borderId="0"/>
    <xf numFmtId="0" fontId="5" fillId="0" borderId="0"/>
    <xf numFmtId="0" fontId="3" fillId="0" borderId="0"/>
    <xf numFmtId="0" fontId="7" fillId="0" borderId="0"/>
    <xf numFmtId="0" fontId="8" fillId="0" borderId="0"/>
    <xf numFmtId="0" fontId="5" fillId="0" borderId="0"/>
    <xf numFmtId="0" fontId="4" fillId="0" borderId="0"/>
    <xf numFmtId="0" fontId="4" fillId="0" borderId="0"/>
    <xf numFmtId="0" fontId="9" fillId="0" borderId="0"/>
    <xf numFmtId="0" fontId="2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7" fillId="0" borderId="0"/>
    <xf numFmtId="0" fontId="1" fillId="0" borderId="0"/>
    <xf numFmtId="0" fontId="10" fillId="0" borderId="0"/>
    <xf numFmtId="0" fontId="11" fillId="0" borderId="0"/>
  </cellStyleXfs>
  <cellXfs count="73">
    <xf numFmtId="0" fontId="0" fillId="0" borderId="0" xfId="0" applyFont="1" applyAlignment="1"/>
    <xf numFmtId="0" fontId="5" fillId="0" borderId="0" xfId="7" applyFont="1" applyFill="1" applyBorder="1" applyAlignment="1"/>
    <xf numFmtId="0" fontId="4" fillId="0" borderId="0" xfId="7" applyFont="1" applyFill="1" applyBorder="1"/>
    <xf numFmtId="0" fontId="12" fillId="0" borderId="0" xfId="0" applyFont="1"/>
    <xf numFmtId="0" fontId="14" fillId="0" borderId="0" xfId="7" applyFont="1" applyFill="1" applyBorder="1" applyAlignment="1"/>
    <xf numFmtId="0" fontId="14" fillId="0" borderId="0" xfId="7" applyFont="1" applyFill="1" applyBorder="1" applyAlignment="1">
      <alignment horizontal="center"/>
    </xf>
    <xf numFmtId="0" fontId="16" fillId="0" borderId="0" xfId="7" applyFont="1" applyFill="1" applyBorder="1"/>
    <xf numFmtId="0" fontId="16" fillId="0" borderId="2" xfId="7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5" fillId="0" borderId="1" xfId="7" applyFont="1" applyFill="1" applyBorder="1" applyAlignment="1">
      <alignment horizontal="center" vertical="center" wrapText="1"/>
    </xf>
    <xf numFmtId="0" fontId="16" fillId="0" borderId="1" xfId="7" applyFont="1" applyFill="1" applyBorder="1" applyAlignment="1">
      <alignment horizontal="center" vertical="center" wrapText="1"/>
    </xf>
    <xf numFmtId="0" fontId="16" fillId="0" borderId="0" xfId="7" applyFont="1" applyFill="1" applyBorder="1" applyAlignment="1">
      <alignment horizontal="center" vertical="center"/>
    </xf>
    <xf numFmtId="0" fontId="18" fillId="0" borderId="0" xfId="7" applyFont="1" applyFill="1" applyBorder="1" applyAlignment="1">
      <alignment horizontal="center"/>
    </xf>
    <xf numFmtId="0" fontId="18" fillId="0" borderId="2" xfId="7" applyFont="1" applyFill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4" fillId="0" borderId="1" xfId="7" applyFont="1" applyFill="1" applyBorder="1"/>
    <xf numFmtId="0" fontId="16" fillId="0" borderId="0" xfId="7" applyFont="1" applyFill="1" applyBorder="1" applyAlignment="1">
      <alignment horizontal="center"/>
    </xf>
    <xf numFmtId="0" fontId="0" fillId="0" borderId="0" xfId="0" applyFont="1" applyAlignment="1"/>
    <xf numFmtId="0" fontId="21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/>
    </xf>
    <xf numFmtId="49" fontId="15" fillId="0" borderId="1" xfId="7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/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/>
    <xf numFmtId="49" fontId="24" fillId="0" borderId="1" xfId="0" applyNumberFormat="1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/>
    <xf numFmtId="0" fontId="19" fillId="0" borderId="5" xfId="0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0" fontId="4" fillId="0" borderId="1" xfId="7" applyFont="1" applyFill="1" applyBorder="1" applyAlignment="1">
      <alignment horizontal="center" vertical="center"/>
    </xf>
    <xf numFmtId="2" fontId="4" fillId="0" borderId="1" xfId="7" applyNumberFormat="1" applyFont="1" applyFill="1" applyBorder="1" applyAlignment="1">
      <alignment horizontal="center" vertical="center"/>
    </xf>
    <xf numFmtId="2" fontId="4" fillId="0" borderId="1" xfId="7" applyNumberFormat="1" applyFont="1" applyFill="1" applyBorder="1"/>
    <xf numFmtId="0" fontId="5" fillId="0" borderId="1" xfId="7" applyFont="1" applyFill="1" applyBorder="1" applyAlignment="1"/>
    <xf numFmtId="2" fontId="5" fillId="0" borderId="1" xfId="7" applyNumberFormat="1" applyFont="1" applyFill="1" applyBorder="1" applyAlignment="1"/>
    <xf numFmtId="0" fontId="0" fillId="0" borderId="1" xfId="0" applyFont="1" applyBorder="1" applyAlignment="1"/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49" fontId="16" fillId="0" borderId="0" xfId="7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Fill="1" applyAlignment="1"/>
    <xf numFmtId="0" fontId="22" fillId="3" borderId="3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2" fontId="5" fillId="0" borderId="1" xfId="7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16" fillId="0" borderId="8" xfId="7" applyFont="1" applyFill="1" applyBorder="1" applyAlignment="1">
      <alignment horizontal="center" vertical="center" wrapText="1"/>
    </xf>
    <xf numFmtId="49" fontId="15" fillId="0" borderId="8" xfId="7" applyNumberFormat="1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164" fontId="0" fillId="0" borderId="0" xfId="0" applyNumberFormat="1" applyFont="1" applyAlignment="1"/>
    <xf numFmtId="0" fontId="16" fillId="0" borderId="0" xfId="7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5" fillId="0" borderId="1" xfId="7" applyFont="1" applyFill="1" applyBorder="1" applyAlignment="1">
      <alignment horizontal="center" vertical="center" wrapText="1"/>
    </xf>
    <xf numFmtId="49" fontId="15" fillId="0" borderId="1" xfId="7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center"/>
    </xf>
    <xf numFmtId="0" fontId="19" fillId="2" borderId="1" xfId="0" applyFont="1" applyFill="1" applyBorder="1" applyAlignment="1">
      <alignment horizontal="center" vertical="center" wrapText="1"/>
    </xf>
  </cellXfs>
  <cellStyles count="19">
    <cellStyle name="Excel Built-in Normal" xfId="10" xr:uid="{00000000-0005-0000-0000-000000000000}"/>
    <cellStyle name="Обычный" xfId="0" builtinId="0"/>
    <cellStyle name="Обычный 2" xfId="2" xr:uid="{00000000-0005-0000-0000-000002000000}"/>
    <cellStyle name="Обычный 2 10" xfId="1" xr:uid="{00000000-0005-0000-0000-000003000000}"/>
    <cellStyle name="Обычный 2 2" xfId="7" xr:uid="{00000000-0005-0000-0000-000004000000}"/>
    <cellStyle name="Обычный 2 2 2" xfId="9" xr:uid="{00000000-0005-0000-0000-000005000000}"/>
    <cellStyle name="Обычный 2 3" xfId="12" xr:uid="{00000000-0005-0000-0000-000006000000}"/>
    <cellStyle name="Обычный 2 4" xfId="17" xr:uid="{00000000-0005-0000-0000-000007000000}"/>
    <cellStyle name="Обычный 3" xfId="3" xr:uid="{00000000-0005-0000-0000-000008000000}"/>
    <cellStyle name="Обычный 3 2" xfId="5" xr:uid="{00000000-0005-0000-0000-000009000000}"/>
    <cellStyle name="Обычный 3 3" xfId="8" xr:uid="{00000000-0005-0000-0000-00000A000000}"/>
    <cellStyle name="Обычный 4" xfId="6" xr:uid="{00000000-0005-0000-0000-00000B000000}"/>
    <cellStyle name="Обычный 4 2" xfId="13" xr:uid="{00000000-0005-0000-0000-00000C000000}"/>
    <cellStyle name="Обычный 5" xfId="14" xr:uid="{00000000-0005-0000-0000-00000D000000}"/>
    <cellStyle name="Обычный 6" xfId="15" xr:uid="{00000000-0005-0000-0000-00000E000000}"/>
    <cellStyle name="Обычный 7" xfId="4" xr:uid="{00000000-0005-0000-0000-00000F000000}"/>
    <cellStyle name="Обычный 7 2" xfId="11" xr:uid="{00000000-0005-0000-0000-000010000000}"/>
    <cellStyle name="Обычный 8" xfId="16" xr:uid="{00000000-0005-0000-0000-000011000000}"/>
    <cellStyle name="Обычный 9" xfId="18" xr:uid="{00000000-0005-0000-0000-00001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2"/>
  <sheetViews>
    <sheetView view="pageBreakPreview" zoomScale="60" zoomScaleNormal="90" workbookViewId="0">
      <selection activeCell="Q8" sqref="Q8"/>
    </sheetView>
  </sheetViews>
  <sheetFormatPr defaultRowHeight="12.75" x14ac:dyDescent="0.2"/>
  <cols>
    <col min="1" max="1" width="4.42578125" customWidth="1"/>
    <col min="2" max="2" width="16.7109375" style="24" customWidth="1"/>
    <col min="3" max="3" width="9.85546875" customWidth="1"/>
    <col min="4" max="4" width="15" customWidth="1"/>
    <col min="5" max="5" width="15.140625" customWidth="1"/>
    <col min="6" max="6" width="19.42578125" customWidth="1"/>
    <col min="7" max="7" width="44.85546875" customWidth="1"/>
    <col min="8" max="8" width="12.28515625" style="29" customWidth="1"/>
    <col min="9" max="9" width="9.140625" style="30"/>
    <col min="10" max="10" width="9.140625" style="29"/>
    <col min="11" max="11" width="9.140625" style="30"/>
    <col min="12" max="12" width="9.140625" style="29"/>
    <col min="13" max="13" width="9.140625" style="30"/>
    <col min="14" max="16" width="9.140625" style="29"/>
    <col min="17" max="17" width="11.7109375" style="18" customWidth="1"/>
  </cols>
  <sheetData>
    <row r="1" spans="1:23" ht="14.25" x14ac:dyDescent="0.2">
      <c r="A1" s="62" t="s">
        <v>7</v>
      </c>
      <c r="B1" s="62"/>
      <c r="C1" s="62"/>
      <c r="D1" s="62"/>
      <c r="E1" s="62"/>
      <c r="F1" s="62"/>
      <c r="G1" s="62"/>
    </row>
    <row r="2" spans="1:23" ht="15.75" x14ac:dyDescent="0.25">
      <c r="A2" s="63" t="s">
        <v>8</v>
      </c>
      <c r="B2" s="63"/>
      <c r="C2" s="63"/>
      <c r="D2" s="63"/>
      <c r="E2" s="63"/>
      <c r="F2" s="63"/>
      <c r="G2" s="63"/>
    </row>
    <row r="3" spans="1:23" ht="15.75" x14ac:dyDescent="0.25">
      <c r="A3" s="63" t="s">
        <v>14</v>
      </c>
      <c r="B3" s="63"/>
      <c r="C3" s="63"/>
      <c r="D3" s="63"/>
      <c r="E3" s="63"/>
      <c r="F3" s="63"/>
      <c r="G3" s="63"/>
    </row>
    <row r="4" spans="1:23" s="18" customFormat="1" ht="15" x14ac:dyDescent="0.25">
      <c r="A4" s="64" t="s">
        <v>395</v>
      </c>
      <c r="B4" s="64"/>
      <c r="C4" s="64"/>
      <c r="D4" s="64"/>
      <c r="E4" s="64"/>
      <c r="F4" s="53"/>
      <c r="G4" s="5"/>
      <c r="H4" s="29"/>
      <c r="I4" s="30"/>
      <c r="K4" s="31"/>
      <c r="M4" s="31"/>
      <c r="N4" s="60"/>
    </row>
    <row r="5" spans="1:23" ht="15.75" customHeight="1" x14ac:dyDescent="0.25">
      <c r="A5" s="8"/>
      <c r="B5" s="22"/>
      <c r="C5" s="3"/>
      <c r="D5" s="3"/>
      <c r="E5" s="4"/>
      <c r="F5" s="4"/>
      <c r="G5" s="5"/>
      <c r="H5" s="65" t="s">
        <v>267</v>
      </c>
      <c r="I5" s="66"/>
      <c r="J5" s="65" t="s">
        <v>268</v>
      </c>
      <c r="K5" s="66"/>
      <c r="L5" s="65" t="s">
        <v>269</v>
      </c>
      <c r="M5" s="66"/>
      <c r="N5" s="65" t="s">
        <v>270</v>
      </c>
      <c r="O5" s="66"/>
      <c r="P5" s="52" t="s">
        <v>271</v>
      </c>
      <c r="Q5" s="40" t="s">
        <v>272</v>
      </c>
    </row>
    <row r="6" spans="1:23" s="1" customFormat="1" ht="51" customHeight="1" x14ac:dyDescent="0.2">
      <c r="A6" s="9" t="s">
        <v>1</v>
      </c>
      <c r="B6" s="23" t="s">
        <v>2</v>
      </c>
      <c r="C6" s="14" t="s">
        <v>0</v>
      </c>
      <c r="D6" s="14" t="s">
        <v>9</v>
      </c>
      <c r="E6" s="15" t="s">
        <v>10</v>
      </c>
      <c r="F6" s="15" t="s">
        <v>11</v>
      </c>
      <c r="G6" s="15" t="s">
        <v>13</v>
      </c>
      <c r="H6" s="14" t="s">
        <v>273</v>
      </c>
      <c r="I6" s="33" t="s">
        <v>274</v>
      </c>
      <c r="J6" s="14" t="s">
        <v>273</v>
      </c>
      <c r="K6" s="33" t="s">
        <v>274</v>
      </c>
      <c r="L6" s="14" t="s">
        <v>273</v>
      </c>
      <c r="M6" s="33" t="s">
        <v>274</v>
      </c>
      <c r="N6" s="14" t="s">
        <v>273</v>
      </c>
      <c r="O6" s="33" t="s">
        <v>274</v>
      </c>
      <c r="P6" s="33" t="s">
        <v>275</v>
      </c>
      <c r="Q6" s="41"/>
    </row>
    <row r="7" spans="1:23" s="1" customFormat="1" ht="38.25" x14ac:dyDescent="0.2">
      <c r="A7" s="10">
        <v>1</v>
      </c>
      <c r="B7" s="23" t="s">
        <v>285</v>
      </c>
      <c r="C7" s="19">
        <v>8</v>
      </c>
      <c r="D7" s="19" t="s">
        <v>38</v>
      </c>
      <c r="E7" s="19" t="s">
        <v>39</v>
      </c>
      <c r="F7" s="19" t="s">
        <v>40</v>
      </c>
      <c r="G7" s="19" t="s">
        <v>41</v>
      </c>
      <c r="H7" s="34">
        <v>34</v>
      </c>
      <c r="I7" s="35">
        <f t="shared" ref="I7:I38" si="0">25*H7/41.5</f>
        <v>20.481927710843372</v>
      </c>
      <c r="J7" s="34">
        <v>9.8000000000000007</v>
      </c>
      <c r="K7" s="35">
        <f t="shared" ref="K7:K38" si="1">30*J7/10</f>
        <v>29.4</v>
      </c>
      <c r="L7" s="34">
        <v>52.1</v>
      </c>
      <c r="M7" s="35">
        <f t="shared" ref="M7:M38" si="2">20*49.6/L7</f>
        <v>19.040307101727446</v>
      </c>
      <c r="N7" s="43">
        <v>195.5</v>
      </c>
      <c r="O7" s="35">
        <v>22.135549872122763</v>
      </c>
      <c r="P7" s="55">
        <f t="shared" ref="P7:P38" si="3">I7+K7+M7+O7</f>
        <v>91.057784684693587</v>
      </c>
      <c r="Q7" s="39"/>
      <c r="R7" s="2"/>
      <c r="S7" s="2"/>
      <c r="T7" s="2"/>
      <c r="U7" s="2"/>
      <c r="V7" s="2"/>
      <c r="W7" s="2"/>
    </row>
    <row r="8" spans="1:23" s="1" customFormat="1" ht="75" x14ac:dyDescent="0.2">
      <c r="A8" s="10">
        <v>2</v>
      </c>
      <c r="B8" s="23" t="s">
        <v>309</v>
      </c>
      <c r="C8" s="20">
        <v>8</v>
      </c>
      <c r="D8" s="20" t="s">
        <v>149</v>
      </c>
      <c r="E8" s="20" t="s">
        <v>150</v>
      </c>
      <c r="F8" s="20" t="s">
        <v>151</v>
      </c>
      <c r="G8" s="20" t="s">
        <v>152</v>
      </c>
      <c r="H8" s="43">
        <v>29.5</v>
      </c>
      <c r="I8" s="35">
        <f t="shared" si="0"/>
        <v>17.771084337349397</v>
      </c>
      <c r="J8" s="34">
        <v>8.5</v>
      </c>
      <c r="K8" s="56">
        <f t="shared" si="1"/>
        <v>25.5</v>
      </c>
      <c r="L8" s="34">
        <v>63.4</v>
      </c>
      <c r="M8" s="35">
        <f t="shared" si="2"/>
        <v>15.646687697160884</v>
      </c>
      <c r="N8" s="43">
        <v>173.1</v>
      </c>
      <c r="O8" s="35">
        <v>25</v>
      </c>
      <c r="P8" s="55">
        <f t="shared" si="3"/>
        <v>83.917772034510278</v>
      </c>
      <c r="Q8" s="39"/>
      <c r="R8" s="2"/>
      <c r="S8" s="2"/>
      <c r="T8" s="2"/>
      <c r="U8" s="2"/>
      <c r="V8" s="2"/>
      <c r="W8" s="2"/>
    </row>
    <row r="9" spans="1:23" s="1" customFormat="1" ht="38.25" x14ac:dyDescent="0.2">
      <c r="A9" s="10">
        <v>3</v>
      </c>
      <c r="B9" s="23" t="s">
        <v>293</v>
      </c>
      <c r="C9" s="19">
        <v>7</v>
      </c>
      <c r="D9" s="19" t="s">
        <v>52</v>
      </c>
      <c r="E9" s="19" t="s">
        <v>53</v>
      </c>
      <c r="F9" s="19" t="s">
        <v>22</v>
      </c>
      <c r="G9" s="19" t="s">
        <v>44</v>
      </c>
      <c r="H9" s="34">
        <v>24.5</v>
      </c>
      <c r="I9" s="35">
        <f t="shared" si="0"/>
        <v>14.759036144578314</v>
      </c>
      <c r="J9" s="34">
        <v>10</v>
      </c>
      <c r="K9" s="35">
        <f t="shared" si="1"/>
        <v>30</v>
      </c>
      <c r="L9" s="34">
        <v>61.6</v>
      </c>
      <c r="M9" s="35">
        <f t="shared" si="2"/>
        <v>16.103896103896105</v>
      </c>
      <c r="N9" s="43">
        <v>187.9</v>
      </c>
      <c r="O9" s="35">
        <v>23.030867482703567</v>
      </c>
      <c r="P9" s="55">
        <f t="shared" si="3"/>
        <v>83.893799731177992</v>
      </c>
      <c r="Q9" s="39"/>
      <c r="R9" s="2"/>
      <c r="S9" s="2"/>
      <c r="T9" s="2"/>
      <c r="U9" s="2"/>
      <c r="V9" s="2"/>
      <c r="W9" s="2"/>
    </row>
    <row r="10" spans="1:23" s="1" customFormat="1" ht="38.25" x14ac:dyDescent="0.2">
      <c r="A10" s="10">
        <v>4</v>
      </c>
      <c r="B10" s="23" t="s">
        <v>283</v>
      </c>
      <c r="C10" s="19">
        <v>8</v>
      </c>
      <c r="D10" s="19" t="s">
        <v>30</v>
      </c>
      <c r="E10" s="19" t="s">
        <v>31</v>
      </c>
      <c r="F10" s="19" t="s">
        <v>32</v>
      </c>
      <c r="G10" s="19" t="s">
        <v>33</v>
      </c>
      <c r="H10" s="34">
        <v>30</v>
      </c>
      <c r="I10" s="35">
        <f t="shared" si="0"/>
        <v>18.072289156626507</v>
      </c>
      <c r="J10" s="34">
        <v>9</v>
      </c>
      <c r="K10" s="35">
        <f t="shared" si="1"/>
        <v>27</v>
      </c>
      <c r="L10" s="34">
        <v>59.1</v>
      </c>
      <c r="M10" s="35">
        <f t="shared" si="2"/>
        <v>16.785109983079526</v>
      </c>
      <c r="N10" s="43">
        <v>200.5</v>
      </c>
      <c r="O10" s="35">
        <v>21.58354114713217</v>
      </c>
      <c r="P10" s="55">
        <f t="shared" si="3"/>
        <v>83.440940286838199</v>
      </c>
      <c r="Q10" s="39"/>
      <c r="R10" s="2"/>
      <c r="S10" s="2"/>
      <c r="T10" s="2"/>
      <c r="U10" s="2"/>
      <c r="V10" s="2"/>
      <c r="W10" s="2"/>
    </row>
    <row r="11" spans="1:23" s="1" customFormat="1" ht="38.25" x14ac:dyDescent="0.2">
      <c r="A11" s="10">
        <v>5</v>
      </c>
      <c r="B11" s="23" t="s">
        <v>281</v>
      </c>
      <c r="C11" s="19">
        <v>8</v>
      </c>
      <c r="D11" s="19" t="s">
        <v>45</v>
      </c>
      <c r="E11" s="19" t="s">
        <v>46</v>
      </c>
      <c r="F11" s="19" t="s">
        <v>47</v>
      </c>
      <c r="G11" s="19" t="s">
        <v>41</v>
      </c>
      <c r="H11" s="34">
        <v>33.5</v>
      </c>
      <c r="I11" s="35">
        <f t="shared" si="0"/>
        <v>20.180722891566266</v>
      </c>
      <c r="J11" s="34">
        <v>9.1999999999999993</v>
      </c>
      <c r="K11" s="35">
        <f t="shared" si="1"/>
        <v>27.6</v>
      </c>
      <c r="L11" s="34">
        <v>80.8</v>
      </c>
      <c r="M11" s="35">
        <f t="shared" si="2"/>
        <v>12.277227722772277</v>
      </c>
      <c r="N11" s="43">
        <v>195</v>
      </c>
      <c r="O11" s="35">
        <v>22.192307692307693</v>
      </c>
      <c r="P11" s="55">
        <f t="shared" si="3"/>
        <v>82.250258306646245</v>
      </c>
      <c r="Q11" s="39"/>
      <c r="R11" s="2"/>
      <c r="S11" s="2"/>
      <c r="T11" s="2"/>
      <c r="U11" s="2"/>
      <c r="V11" s="2"/>
      <c r="W11" s="2"/>
    </row>
    <row r="12" spans="1:23" s="1" customFormat="1" ht="38.25" x14ac:dyDescent="0.2">
      <c r="A12" s="10">
        <v>6</v>
      </c>
      <c r="B12" s="23" t="s">
        <v>316</v>
      </c>
      <c r="C12" s="19">
        <v>8</v>
      </c>
      <c r="D12" s="19" t="s">
        <v>124</v>
      </c>
      <c r="E12" s="19" t="s">
        <v>46</v>
      </c>
      <c r="F12" s="19" t="s">
        <v>57</v>
      </c>
      <c r="G12" s="19" t="s">
        <v>125</v>
      </c>
      <c r="H12" s="34">
        <v>18</v>
      </c>
      <c r="I12" s="35">
        <f t="shared" si="0"/>
        <v>10.843373493975903</v>
      </c>
      <c r="J12" s="34">
        <v>9.1999999999999993</v>
      </c>
      <c r="K12" s="35">
        <f t="shared" si="1"/>
        <v>27.6</v>
      </c>
      <c r="L12" s="34">
        <v>49.6</v>
      </c>
      <c r="M12" s="35">
        <f t="shared" si="2"/>
        <v>20</v>
      </c>
      <c r="N12" s="43">
        <v>186.8</v>
      </c>
      <c r="O12" s="35">
        <v>23.166488222698071</v>
      </c>
      <c r="P12" s="55">
        <f t="shared" si="3"/>
        <v>81.609861716673976</v>
      </c>
      <c r="Q12" s="39"/>
      <c r="R12" s="2"/>
      <c r="S12" s="2"/>
      <c r="T12" s="2"/>
      <c r="U12" s="2"/>
      <c r="V12" s="2"/>
      <c r="W12" s="2"/>
    </row>
    <row r="13" spans="1:23" s="1" customFormat="1" ht="38.25" x14ac:dyDescent="0.2">
      <c r="A13" s="10">
        <v>7</v>
      </c>
      <c r="B13" s="23" t="s">
        <v>308</v>
      </c>
      <c r="C13" s="19">
        <v>8</v>
      </c>
      <c r="D13" s="19" t="s">
        <v>100</v>
      </c>
      <c r="E13" s="19" t="s">
        <v>101</v>
      </c>
      <c r="F13" s="19" t="s">
        <v>40</v>
      </c>
      <c r="G13" s="19" t="s">
        <v>26</v>
      </c>
      <c r="H13" s="34">
        <v>18.5</v>
      </c>
      <c r="I13" s="35">
        <f t="shared" si="0"/>
        <v>11.144578313253012</v>
      </c>
      <c r="J13" s="34">
        <v>9.4</v>
      </c>
      <c r="K13" s="35">
        <f t="shared" si="1"/>
        <v>28.2</v>
      </c>
      <c r="L13" s="34">
        <v>56.5</v>
      </c>
      <c r="M13" s="35">
        <f t="shared" si="2"/>
        <v>17.557522123893804</v>
      </c>
      <c r="N13" s="43">
        <v>176.3</v>
      </c>
      <c r="O13" s="35">
        <v>24.546228020419736</v>
      </c>
      <c r="P13" s="55">
        <f t="shared" si="3"/>
        <v>81.448328457566546</v>
      </c>
      <c r="Q13" s="39"/>
      <c r="R13" s="2"/>
      <c r="S13" s="2"/>
      <c r="T13" s="2"/>
      <c r="U13" s="2"/>
      <c r="V13" s="2"/>
      <c r="W13" s="2"/>
    </row>
    <row r="14" spans="1:23" s="1" customFormat="1" ht="38.25" x14ac:dyDescent="0.2">
      <c r="A14" s="10">
        <v>8</v>
      </c>
      <c r="B14" s="23" t="s">
        <v>298</v>
      </c>
      <c r="C14" s="19">
        <v>7</v>
      </c>
      <c r="D14" s="19" t="s">
        <v>93</v>
      </c>
      <c r="E14" s="19" t="s">
        <v>94</v>
      </c>
      <c r="F14" s="19" t="s">
        <v>43</v>
      </c>
      <c r="G14" s="19" t="s">
        <v>95</v>
      </c>
      <c r="H14" s="34">
        <v>20</v>
      </c>
      <c r="I14" s="35">
        <f t="shared" si="0"/>
        <v>12.048192771084338</v>
      </c>
      <c r="J14" s="34">
        <v>9.6</v>
      </c>
      <c r="K14" s="35">
        <f t="shared" si="1"/>
        <v>28.8</v>
      </c>
      <c r="L14" s="34">
        <v>56.2</v>
      </c>
      <c r="M14" s="35">
        <f t="shared" si="2"/>
        <v>17.651245551601424</v>
      </c>
      <c r="N14" s="43">
        <v>199.9</v>
      </c>
      <c r="O14" s="35">
        <v>21.648324162081039</v>
      </c>
      <c r="P14" s="55">
        <f t="shared" si="3"/>
        <v>80.147762484766801</v>
      </c>
      <c r="Q14" s="39"/>
      <c r="R14" s="2"/>
      <c r="S14" s="2"/>
      <c r="T14" s="2"/>
      <c r="U14" s="2"/>
      <c r="V14" s="2"/>
      <c r="W14" s="2"/>
    </row>
    <row r="15" spans="1:23" s="1" customFormat="1" ht="38.25" x14ac:dyDescent="0.2">
      <c r="A15" s="10">
        <v>9</v>
      </c>
      <c r="B15" s="23" t="s">
        <v>318</v>
      </c>
      <c r="C15" s="19">
        <v>8</v>
      </c>
      <c r="D15" s="19" t="s">
        <v>123</v>
      </c>
      <c r="E15" s="19" t="s">
        <v>59</v>
      </c>
      <c r="F15" s="19" t="s">
        <v>122</v>
      </c>
      <c r="G15" s="19" t="s">
        <v>33</v>
      </c>
      <c r="H15" s="34">
        <v>24</v>
      </c>
      <c r="I15" s="35">
        <f t="shared" si="0"/>
        <v>14.457831325301205</v>
      </c>
      <c r="J15" s="34">
        <v>8.8000000000000007</v>
      </c>
      <c r="K15" s="35">
        <f t="shared" si="1"/>
        <v>26.4</v>
      </c>
      <c r="L15" s="34">
        <v>64.7</v>
      </c>
      <c r="M15" s="35">
        <f t="shared" si="2"/>
        <v>15.332302936630603</v>
      </c>
      <c r="N15" s="43">
        <v>180.7</v>
      </c>
      <c r="O15" s="35">
        <v>23.948533480907582</v>
      </c>
      <c r="P15" s="55">
        <f t="shared" si="3"/>
        <v>80.138667742839388</v>
      </c>
      <c r="Q15" s="39"/>
      <c r="R15" s="2"/>
      <c r="S15" s="2"/>
      <c r="T15" s="2"/>
      <c r="U15" s="2"/>
      <c r="V15" s="2"/>
      <c r="W15" s="2"/>
    </row>
    <row r="16" spans="1:23" ht="38.25" x14ac:dyDescent="0.2">
      <c r="A16" s="10">
        <v>10</v>
      </c>
      <c r="B16" s="23" t="s">
        <v>288</v>
      </c>
      <c r="C16" s="19">
        <v>8</v>
      </c>
      <c r="D16" s="19" t="s">
        <v>16</v>
      </c>
      <c r="E16" s="19" t="s">
        <v>17</v>
      </c>
      <c r="F16" s="19" t="s">
        <v>18</v>
      </c>
      <c r="G16" s="19" t="s">
        <v>19</v>
      </c>
      <c r="H16" s="34">
        <v>22</v>
      </c>
      <c r="I16" s="35">
        <f t="shared" si="0"/>
        <v>13.253012048192771</v>
      </c>
      <c r="J16" s="34">
        <v>8.3000000000000007</v>
      </c>
      <c r="K16" s="35">
        <f t="shared" si="1"/>
        <v>24.900000000000002</v>
      </c>
      <c r="L16" s="34">
        <v>57.2</v>
      </c>
      <c r="M16" s="35">
        <f t="shared" si="2"/>
        <v>17.342657342657343</v>
      </c>
      <c r="N16" s="43">
        <v>183.8</v>
      </c>
      <c r="O16" s="35">
        <v>23.544613710554948</v>
      </c>
      <c r="P16" s="55">
        <f t="shared" si="3"/>
        <v>79.040283101405066</v>
      </c>
      <c r="Q16" s="39"/>
    </row>
    <row r="17" spans="1:17" ht="38.25" x14ac:dyDescent="0.2">
      <c r="A17" s="10">
        <v>11</v>
      </c>
      <c r="B17" s="23" t="s">
        <v>326</v>
      </c>
      <c r="C17" s="19">
        <v>7</v>
      </c>
      <c r="D17" s="19" t="s">
        <v>55</v>
      </c>
      <c r="E17" s="19" t="s">
        <v>56</v>
      </c>
      <c r="F17" s="19" t="s">
        <v>57</v>
      </c>
      <c r="G17" s="19" t="s">
        <v>26</v>
      </c>
      <c r="H17" s="34">
        <v>21.5</v>
      </c>
      <c r="I17" s="35">
        <f t="shared" si="0"/>
        <v>12.951807228915662</v>
      </c>
      <c r="J17" s="34">
        <v>10</v>
      </c>
      <c r="K17" s="35">
        <f t="shared" si="1"/>
        <v>30</v>
      </c>
      <c r="L17" s="34">
        <v>74.2</v>
      </c>
      <c r="M17" s="35">
        <f t="shared" si="2"/>
        <v>13.369272237196766</v>
      </c>
      <c r="N17" s="43">
        <v>195.6</v>
      </c>
      <c r="O17" s="35">
        <v>22.124233128834355</v>
      </c>
      <c r="P17" s="55">
        <f t="shared" si="3"/>
        <v>78.445312594946785</v>
      </c>
      <c r="Q17" s="39"/>
    </row>
    <row r="18" spans="1:17" ht="51" x14ac:dyDescent="0.2">
      <c r="A18" s="10">
        <v>12</v>
      </c>
      <c r="B18" s="23" t="s">
        <v>294</v>
      </c>
      <c r="C18" s="19">
        <v>7</v>
      </c>
      <c r="D18" s="19" t="s">
        <v>64</v>
      </c>
      <c r="E18" s="19" t="s">
        <v>17</v>
      </c>
      <c r="F18" s="19" t="s">
        <v>32</v>
      </c>
      <c r="G18" s="19" t="s">
        <v>65</v>
      </c>
      <c r="H18" s="34">
        <v>23</v>
      </c>
      <c r="I18" s="35">
        <f t="shared" si="0"/>
        <v>13.855421686746988</v>
      </c>
      <c r="J18" s="34">
        <v>9.1</v>
      </c>
      <c r="K18" s="35">
        <f t="shared" si="1"/>
        <v>27.3</v>
      </c>
      <c r="L18" s="34">
        <v>67.5</v>
      </c>
      <c r="M18" s="35">
        <f t="shared" si="2"/>
        <v>14.696296296296296</v>
      </c>
      <c r="N18" s="43">
        <v>198.6</v>
      </c>
      <c r="O18" s="35">
        <v>21.790030211480364</v>
      </c>
      <c r="P18" s="55">
        <f t="shared" si="3"/>
        <v>77.641748194523643</v>
      </c>
      <c r="Q18" s="37"/>
    </row>
    <row r="19" spans="1:17" ht="38.25" x14ac:dyDescent="0.2">
      <c r="A19" s="10">
        <v>13</v>
      </c>
      <c r="B19" s="23" t="s">
        <v>314</v>
      </c>
      <c r="C19" s="19">
        <v>8</v>
      </c>
      <c r="D19" s="19" t="s">
        <v>139</v>
      </c>
      <c r="E19" s="19" t="s">
        <v>140</v>
      </c>
      <c r="F19" s="19" t="s">
        <v>141</v>
      </c>
      <c r="G19" s="19" t="s">
        <v>142</v>
      </c>
      <c r="H19" s="34">
        <v>18</v>
      </c>
      <c r="I19" s="35">
        <f t="shared" si="0"/>
        <v>10.843373493975903</v>
      </c>
      <c r="J19" s="34">
        <v>8.5</v>
      </c>
      <c r="K19" s="35">
        <f t="shared" si="1"/>
        <v>25.5</v>
      </c>
      <c r="L19" s="34">
        <v>60.6</v>
      </c>
      <c r="M19" s="35">
        <f t="shared" si="2"/>
        <v>16.369636963696369</v>
      </c>
      <c r="N19" s="43">
        <v>180</v>
      </c>
      <c r="O19" s="35">
        <v>24.041666666666668</v>
      </c>
      <c r="P19" s="55">
        <f t="shared" si="3"/>
        <v>76.75467712433894</v>
      </c>
      <c r="Q19" s="39"/>
    </row>
    <row r="20" spans="1:17" ht="63.75" x14ac:dyDescent="0.2">
      <c r="A20" s="10">
        <v>14</v>
      </c>
      <c r="B20" s="23" t="s">
        <v>287</v>
      </c>
      <c r="C20" s="19">
        <v>8</v>
      </c>
      <c r="D20" s="19" t="s">
        <v>34</v>
      </c>
      <c r="E20" s="19" t="s">
        <v>35</v>
      </c>
      <c r="F20" s="19" t="s">
        <v>36</v>
      </c>
      <c r="G20" s="19" t="s">
        <v>37</v>
      </c>
      <c r="H20" s="34">
        <v>16.5</v>
      </c>
      <c r="I20" s="35">
        <f t="shared" si="0"/>
        <v>9.9397590361445776</v>
      </c>
      <c r="J20" s="34">
        <v>9.4</v>
      </c>
      <c r="K20" s="35">
        <f t="shared" si="1"/>
        <v>28.2</v>
      </c>
      <c r="L20" s="34">
        <v>65</v>
      </c>
      <c r="M20" s="35">
        <f t="shared" si="2"/>
        <v>15.261538461538462</v>
      </c>
      <c r="N20" s="43">
        <v>191.8</v>
      </c>
      <c r="O20" s="35">
        <v>22.562565172054221</v>
      </c>
      <c r="P20" s="55">
        <f t="shared" si="3"/>
        <v>75.963862669737267</v>
      </c>
      <c r="Q20" s="39"/>
    </row>
    <row r="21" spans="1:17" ht="60" x14ac:dyDescent="0.2">
      <c r="A21" s="10">
        <v>15</v>
      </c>
      <c r="B21" s="23" t="s">
        <v>311</v>
      </c>
      <c r="C21" s="20">
        <v>8</v>
      </c>
      <c r="D21" s="20" t="s">
        <v>153</v>
      </c>
      <c r="E21" s="20" t="s">
        <v>154</v>
      </c>
      <c r="F21" s="20" t="s">
        <v>144</v>
      </c>
      <c r="G21" s="20" t="s">
        <v>155</v>
      </c>
      <c r="H21" s="34">
        <v>17.5</v>
      </c>
      <c r="I21" s="35">
        <f t="shared" si="0"/>
        <v>10.542168674698795</v>
      </c>
      <c r="J21" s="34">
        <v>9.1999999999999993</v>
      </c>
      <c r="K21" s="35">
        <f t="shared" si="1"/>
        <v>27.6</v>
      </c>
      <c r="L21" s="34">
        <v>72.099999999999994</v>
      </c>
      <c r="M21" s="35">
        <f t="shared" si="2"/>
        <v>13.75866851595007</v>
      </c>
      <c r="N21" s="43">
        <v>180</v>
      </c>
      <c r="O21" s="35">
        <v>24.041666666666668</v>
      </c>
      <c r="P21" s="55">
        <f t="shared" si="3"/>
        <v>75.942503857315529</v>
      </c>
      <c r="Q21" s="39"/>
    </row>
    <row r="22" spans="1:17" ht="51" x14ac:dyDescent="0.2">
      <c r="A22" s="10">
        <v>16</v>
      </c>
      <c r="B22" s="23" t="s">
        <v>303</v>
      </c>
      <c r="C22" s="19">
        <v>7</v>
      </c>
      <c r="D22" s="19" t="s">
        <v>114</v>
      </c>
      <c r="E22" s="19" t="s">
        <v>115</v>
      </c>
      <c r="F22" s="19" t="s">
        <v>32</v>
      </c>
      <c r="G22" s="19" t="s">
        <v>65</v>
      </c>
      <c r="H22" s="34">
        <v>21.5</v>
      </c>
      <c r="I22" s="35">
        <f t="shared" si="0"/>
        <v>12.951807228915662</v>
      </c>
      <c r="J22" s="34">
        <v>9.4</v>
      </c>
      <c r="K22" s="35">
        <f t="shared" si="1"/>
        <v>28.2</v>
      </c>
      <c r="L22" s="34">
        <v>72.099999999999994</v>
      </c>
      <c r="M22" s="35">
        <f t="shared" si="2"/>
        <v>13.75866851595007</v>
      </c>
      <c r="N22" s="43">
        <v>206.1</v>
      </c>
      <c r="O22" s="35">
        <v>20.997088791848618</v>
      </c>
      <c r="P22" s="55">
        <f t="shared" si="3"/>
        <v>75.907564536714347</v>
      </c>
      <c r="Q22" s="39"/>
    </row>
    <row r="23" spans="1:17" ht="51" x14ac:dyDescent="0.2">
      <c r="A23" s="10">
        <v>17</v>
      </c>
      <c r="B23" s="23" t="s">
        <v>286</v>
      </c>
      <c r="C23" s="19">
        <v>7</v>
      </c>
      <c r="D23" s="19" t="s">
        <v>48</v>
      </c>
      <c r="E23" s="19" t="s">
        <v>49</v>
      </c>
      <c r="F23" s="19" t="s">
        <v>50</v>
      </c>
      <c r="G23" s="19" t="s">
        <v>51</v>
      </c>
      <c r="H23" s="34">
        <v>26.5</v>
      </c>
      <c r="I23" s="35">
        <f t="shared" si="0"/>
        <v>15.963855421686747</v>
      </c>
      <c r="J23" s="34">
        <v>9.5</v>
      </c>
      <c r="K23" s="35">
        <f t="shared" si="1"/>
        <v>28.5</v>
      </c>
      <c r="L23" s="34">
        <v>82.9</v>
      </c>
      <c r="M23" s="35">
        <f t="shared" si="2"/>
        <v>11.966224366706875</v>
      </c>
      <c r="N23" s="43">
        <v>224.4</v>
      </c>
      <c r="O23" s="35">
        <v>19.28475935828877</v>
      </c>
      <c r="P23" s="55">
        <f t="shared" si="3"/>
        <v>75.714839146682394</v>
      </c>
      <c r="Q23" s="39"/>
    </row>
    <row r="24" spans="1:17" ht="51" x14ac:dyDescent="0.2">
      <c r="A24" s="10">
        <v>18</v>
      </c>
      <c r="B24" s="23" t="s">
        <v>305</v>
      </c>
      <c r="C24" s="19">
        <v>7</v>
      </c>
      <c r="D24" s="19" t="s">
        <v>97</v>
      </c>
      <c r="E24" s="19" t="s">
        <v>98</v>
      </c>
      <c r="F24" s="19" t="s">
        <v>22</v>
      </c>
      <c r="G24" s="19" t="s">
        <v>99</v>
      </c>
      <c r="H24" s="34">
        <v>21.5</v>
      </c>
      <c r="I24" s="35">
        <f t="shared" si="0"/>
        <v>12.951807228915662</v>
      </c>
      <c r="J24" s="34">
        <v>9.1999999999999993</v>
      </c>
      <c r="K24" s="35">
        <f t="shared" si="1"/>
        <v>27.6</v>
      </c>
      <c r="L24" s="34">
        <v>75.3</v>
      </c>
      <c r="M24" s="35">
        <f t="shared" si="2"/>
        <v>13.173970783532537</v>
      </c>
      <c r="N24" s="43">
        <v>201.1</v>
      </c>
      <c r="O24" s="35">
        <v>21.519144704127299</v>
      </c>
      <c r="P24" s="55">
        <f t="shared" si="3"/>
        <v>75.244922716575502</v>
      </c>
      <c r="Q24" s="39"/>
    </row>
    <row r="25" spans="1:17" ht="51" x14ac:dyDescent="0.2">
      <c r="A25" s="10">
        <v>19</v>
      </c>
      <c r="B25" s="23" t="s">
        <v>304</v>
      </c>
      <c r="C25" s="19">
        <v>8</v>
      </c>
      <c r="D25" s="19" t="s">
        <v>146</v>
      </c>
      <c r="E25" s="19" t="s">
        <v>78</v>
      </c>
      <c r="F25" s="19" t="s">
        <v>71</v>
      </c>
      <c r="G25" s="19" t="s">
        <v>147</v>
      </c>
      <c r="H25" s="34">
        <v>22</v>
      </c>
      <c r="I25" s="35">
        <f t="shared" si="0"/>
        <v>13.253012048192771</v>
      </c>
      <c r="J25" s="34">
        <v>9.4</v>
      </c>
      <c r="K25" s="35">
        <f t="shared" si="1"/>
        <v>28.2</v>
      </c>
      <c r="L25" s="34">
        <v>71.2</v>
      </c>
      <c r="M25" s="35">
        <f t="shared" si="2"/>
        <v>13.932584269662922</v>
      </c>
      <c r="N25" s="43">
        <v>221.4</v>
      </c>
      <c r="O25" s="35">
        <v>19.546070460704605</v>
      </c>
      <c r="P25" s="55">
        <f t="shared" si="3"/>
        <v>74.931666778560299</v>
      </c>
      <c r="Q25" s="39"/>
    </row>
    <row r="26" spans="1:17" ht="38.25" x14ac:dyDescent="0.2">
      <c r="A26" s="10">
        <v>20</v>
      </c>
      <c r="B26" s="23" t="s">
        <v>276</v>
      </c>
      <c r="C26" s="19">
        <v>7</v>
      </c>
      <c r="D26" s="19" t="s">
        <v>127</v>
      </c>
      <c r="E26" s="19" t="s">
        <v>31</v>
      </c>
      <c r="F26" s="19" t="s">
        <v>128</v>
      </c>
      <c r="G26" s="19" t="s">
        <v>113</v>
      </c>
      <c r="H26" s="34">
        <v>21.5</v>
      </c>
      <c r="I26" s="35">
        <f t="shared" si="0"/>
        <v>12.951807228915662</v>
      </c>
      <c r="J26" s="34">
        <v>8</v>
      </c>
      <c r="K26" s="35">
        <f t="shared" si="1"/>
        <v>24</v>
      </c>
      <c r="L26" s="34">
        <v>66.099999999999994</v>
      </c>
      <c r="M26" s="35">
        <f t="shared" si="2"/>
        <v>15.007564296520425</v>
      </c>
      <c r="N26" s="43">
        <v>188.9</v>
      </c>
      <c r="O26" s="35">
        <v>22.908946532556907</v>
      </c>
      <c r="P26" s="55">
        <f t="shared" si="3"/>
        <v>74.868318057992994</v>
      </c>
      <c r="Q26" s="39"/>
    </row>
    <row r="27" spans="1:17" ht="38.25" x14ac:dyDescent="0.2">
      <c r="A27" s="10">
        <v>21</v>
      </c>
      <c r="B27" s="23" t="s">
        <v>317</v>
      </c>
      <c r="C27" s="19">
        <v>8</v>
      </c>
      <c r="D27" s="19" t="s">
        <v>148</v>
      </c>
      <c r="E27" s="19" t="s">
        <v>28</v>
      </c>
      <c r="F27" s="19" t="s">
        <v>122</v>
      </c>
      <c r="G27" s="19" t="s">
        <v>142</v>
      </c>
      <c r="H27" s="34">
        <v>24</v>
      </c>
      <c r="I27" s="35">
        <f t="shared" si="0"/>
        <v>14.457831325301205</v>
      </c>
      <c r="J27" s="34">
        <v>7.8</v>
      </c>
      <c r="K27" s="35">
        <f t="shared" si="1"/>
        <v>23.4</v>
      </c>
      <c r="L27" s="34">
        <v>73.5</v>
      </c>
      <c r="M27" s="35">
        <f t="shared" si="2"/>
        <v>13.496598639455783</v>
      </c>
      <c r="N27" s="43">
        <v>184.2</v>
      </c>
      <c r="O27" s="35">
        <v>23.493485342019547</v>
      </c>
      <c r="P27" s="55">
        <f t="shared" si="3"/>
        <v>74.847915306776542</v>
      </c>
      <c r="Q27" s="39"/>
    </row>
    <row r="28" spans="1:17" ht="38.25" x14ac:dyDescent="0.2">
      <c r="A28" s="10">
        <v>22</v>
      </c>
      <c r="B28" s="23" t="s">
        <v>320</v>
      </c>
      <c r="C28" s="19">
        <v>7</v>
      </c>
      <c r="D28" s="19" t="s">
        <v>70</v>
      </c>
      <c r="E28" s="19" t="s">
        <v>17</v>
      </c>
      <c r="F28" s="19" t="s">
        <v>71</v>
      </c>
      <c r="G28" s="19" t="s">
        <v>72</v>
      </c>
      <c r="H28" s="34">
        <v>24.5</v>
      </c>
      <c r="I28" s="35">
        <f t="shared" si="0"/>
        <v>14.759036144578314</v>
      </c>
      <c r="J28" s="34">
        <v>7.6</v>
      </c>
      <c r="K28" s="35">
        <f t="shared" si="1"/>
        <v>22.8</v>
      </c>
      <c r="L28" s="34">
        <v>71.8</v>
      </c>
      <c r="M28" s="35">
        <f t="shared" si="2"/>
        <v>13.81615598885794</v>
      </c>
      <c r="N28" s="43">
        <v>185.4</v>
      </c>
      <c r="O28" s="35">
        <v>23.341423948220065</v>
      </c>
      <c r="P28" s="55">
        <f t="shared" si="3"/>
        <v>74.716616081656326</v>
      </c>
      <c r="Q28" s="39"/>
    </row>
    <row r="29" spans="1:17" ht="38.25" x14ac:dyDescent="0.2">
      <c r="A29" s="10">
        <v>23</v>
      </c>
      <c r="B29" s="23" t="s">
        <v>315</v>
      </c>
      <c r="C29" s="19">
        <v>7</v>
      </c>
      <c r="D29" s="19" t="s">
        <v>58</v>
      </c>
      <c r="E29" s="19" t="s">
        <v>59</v>
      </c>
      <c r="F29" s="19" t="s">
        <v>60</v>
      </c>
      <c r="G29" s="19" t="s">
        <v>61</v>
      </c>
      <c r="H29" s="34">
        <v>24</v>
      </c>
      <c r="I29" s="35">
        <f t="shared" si="0"/>
        <v>14.457831325301205</v>
      </c>
      <c r="J29" s="34">
        <v>8.1999999999999993</v>
      </c>
      <c r="K29" s="35">
        <f t="shared" si="1"/>
        <v>24.599999999999998</v>
      </c>
      <c r="L29" s="34">
        <v>75.5</v>
      </c>
      <c r="M29" s="35">
        <f t="shared" si="2"/>
        <v>13.139072847682119</v>
      </c>
      <c r="N29" s="43">
        <v>192.4</v>
      </c>
      <c r="O29" s="35">
        <v>22.492203742203742</v>
      </c>
      <c r="P29" s="55">
        <f t="shared" si="3"/>
        <v>74.689107915187066</v>
      </c>
      <c r="Q29" s="39"/>
    </row>
    <row r="30" spans="1:17" ht="51" x14ac:dyDescent="0.2">
      <c r="A30" s="10">
        <v>24</v>
      </c>
      <c r="B30" s="23" t="s">
        <v>295</v>
      </c>
      <c r="C30" s="19">
        <v>7</v>
      </c>
      <c r="D30" s="19" t="s">
        <v>88</v>
      </c>
      <c r="E30" s="19" t="s">
        <v>89</v>
      </c>
      <c r="F30" s="19" t="s">
        <v>90</v>
      </c>
      <c r="G30" s="19" t="s">
        <v>91</v>
      </c>
      <c r="H30" s="34">
        <v>27</v>
      </c>
      <c r="I30" s="35">
        <f t="shared" si="0"/>
        <v>16.265060240963855</v>
      </c>
      <c r="J30" s="34">
        <v>8</v>
      </c>
      <c r="K30" s="35">
        <f t="shared" si="1"/>
        <v>24</v>
      </c>
      <c r="L30" s="34">
        <v>67.599999999999994</v>
      </c>
      <c r="M30" s="35">
        <f t="shared" si="2"/>
        <v>14.674556213017754</v>
      </c>
      <c r="N30" s="43">
        <v>223.8</v>
      </c>
      <c r="O30" s="35">
        <v>19.336461126005361</v>
      </c>
      <c r="P30" s="55">
        <f t="shared" si="3"/>
        <v>74.276077579986975</v>
      </c>
      <c r="Q30" s="39"/>
    </row>
    <row r="31" spans="1:17" ht="51" x14ac:dyDescent="0.2">
      <c r="A31" s="10">
        <v>25</v>
      </c>
      <c r="B31" s="23" t="s">
        <v>321</v>
      </c>
      <c r="C31" s="19">
        <v>6</v>
      </c>
      <c r="D31" s="19" t="s">
        <v>116</v>
      </c>
      <c r="E31" s="19" t="s">
        <v>31</v>
      </c>
      <c r="F31" s="19" t="s">
        <v>32</v>
      </c>
      <c r="G31" s="19" t="s">
        <v>86</v>
      </c>
      <c r="H31" s="34">
        <v>17.5</v>
      </c>
      <c r="I31" s="35">
        <f t="shared" si="0"/>
        <v>10.542168674698795</v>
      </c>
      <c r="J31" s="34">
        <v>10</v>
      </c>
      <c r="K31" s="35">
        <f t="shared" si="1"/>
        <v>30</v>
      </c>
      <c r="L31" s="34">
        <v>71.099999999999994</v>
      </c>
      <c r="M31" s="35">
        <f t="shared" si="2"/>
        <v>13.952180028129396</v>
      </c>
      <c r="N31" s="43">
        <v>223.3</v>
      </c>
      <c r="O31" s="35">
        <v>19.379758172861621</v>
      </c>
      <c r="P31" s="55">
        <f t="shared" si="3"/>
        <v>73.874106875689819</v>
      </c>
      <c r="Q31" s="39"/>
    </row>
    <row r="32" spans="1:17" ht="51" x14ac:dyDescent="0.2">
      <c r="A32" s="10">
        <v>26</v>
      </c>
      <c r="B32" s="23" t="s">
        <v>324</v>
      </c>
      <c r="C32" s="19">
        <v>8</v>
      </c>
      <c r="D32" s="19" t="s">
        <v>108</v>
      </c>
      <c r="E32" s="19" t="s">
        <v>49</v>
      </c>
      <c r="F32" s="19" t="s">
        <v>57</v>
      </c>
      <c r="G32" s="19" t="s">
        <v>109</v>
      </c>
      <c r="H32" s="34">
        <v>19</v>
      </c>
      <c r="I32" s="35">
        <f t="shared" si="0"/>
        <v>11.445783132530121</v>
      </c>
      <c r="J32" s="34">
        <v>8.6</v>
      </c>
      <c r="K32" s="35">
        <f t="shared" si="1"/>
        <v>25.8</v>
      </c>
      <c r="L32" s="34">
        <v>60.3</v>
      </c>
      <c r="M32" s="35">
        <f t="shared" si="2"/>
        <v>16.451077943615257</v>
      </c>
      <c r="N32" s="43">
        <v>214.8</v>
      </c>
      <c r="O32" s="35">
        <v>20.146648044692736</v>
      </c>
      <c r="P32" s="55">
        <f t="shared" si="3"/>
        <v>73.843509120838121</v>
      </c>
      <c r="Q32" s="39"/>
    </row>
    <row r="33" spans="1:17" ht="38.25" x14ac:dyDescent="0.2">
      <c r="A33" s="10">
        <v>27</v>
      </c>
      <c r="B33" s="23" t="s">
        <v>302</v>
      </c>
      <c r="C33" s="19">
        <v>7</v>
      </c>
      <c r="D33" s="19" t="s">
        <v>73</v>
      </c>
      <c r="E33" s="19" t="s">
        <v>56</v>
      </c>
      <c r="F33" s="19" t="s">
        <v>74</v>
      </c>
      <c r="G33" s="19" t="s">
        <v>69</v>
      </c>
      <c r="H33" s="34">
        <v>18.5</v>
      </c>
      <c r="I33" s="35">
        <f t="shared" si="0"/>
        <v>11.144578313253012</v>
      </c>
      <c r="J33" s="34">
        <v>9.5</v>
      </c>
      <c r="K33" s="35">
        <f t="shared" si="1"/>
        <v>28.5</v>
      </c>
      <c r="L33" s="34">
        <v>74.8</v>
      </c>
      <c r="M33" s="35">
        <f t="shared" si="2"/>
        <v>13.262032085561497</v>
      </c>
      <c r="N33" s="43">
        <v>211.4</v>
      </c>
      <c r="O33" s="35">
        <v>20.470671712393568</v>
      </c>
      <c r="P33" s="55">
        <f t="shared" si="3"/>
        <v>73.377282111208075</v>
      </c>
      <c r="Q33" s="39"/>
    </row>
    <row r="34" spans="1:17" ht="51" x14ac:dyDescent="0.2">
      <c r="A34" s="10">
        <v>28</v>
      </c>
      <c r="B34" s="23" t="s">
        <v>327</v>
      </c>
      <c r="C34" s="19">
        <v>7</v>
      </c>
      <c r="D34" s="19" t="s">
        <v>121</v>
      </c>
      <c r="E34" s="19" t="s">
        <v>68</v>
      </c>
      <c r="F34" s="19" t="s">
        <v>122</v>
      </c>
      <c r="G34" s="19" t="s">
        <v>107</v>
      </c>
      <c r="H34" s="34">
        <v>17.5</v>
      </c>
      <c r="I34" s="35">
        <f t="shared" si="0"/>
        <v>10.542168674698795</v>
      </c>
      <c r="J34" s="34">
        <v>9.1999999999999993</v>
      </c>
      <c r="K34" s="35">
        <f t="shared" si="1"/>
        <v>27.6</v>
      </c>
      <c r="L34" s="34">
        <v>79.599999999999994</v>
      </c>
      <c r="M34" s="35">
        <f t="shared" si="2"/>
        <v>12.462311557788945</v>
      </c>
      <c r="N34" s="43">
        <v>192.8</v>
      </c>
      <c r="O34" s="35">
        <v>22.445539419087137</v>
      </c>
      <c r="P34" s="55">
        <f t="shared" si="3"/>
        <v>73.050019651574871</v>
      </c>
      <c r="Q34" s="39"/>
    </row>
    <row r="35" spans="1:17" ht="45" x14ac:dyDescent="0.2">
      <c r="A35" s="10">
        <v>29</v>
      </c>
      <c r="B35" s="23" t="s">
        <v>307</v>
      </c>
      <c r="C35" s="20">
        <v>8</v>
      </c>
      <c r="D35" s="20" t="s">
        <v>161</v>
      </c>
      <c r="E35" s="20" t="s">
        <v>162</v>
      </c>
      <c r="F35" s="20" t="s">
        <v>163</v>
      </c>
      <c r="G35" s="20" t="s">
        <v>164</v>
      </c>
      <c r="H35" s="34">
        <v>16.5</v>
      </c>
      <c r="I35" s="35">
        <f t="shared" si="0"/>
        <v>9.9397590361445776</v>
      </c>
      <c r="J35" s="34">
        <v>9.8000000000000007</v>
      </c>
      <c r="K35" s="35">
        <f t="shared" si="1"/>
        <v>29.4</v>
      </c>
      <c r="L35" s="34">
        <v>80.099999999999994</v>
      </c>
      <c r="M35" s="35">
        <f t="shared" si="2"/>
        <v>12.384519350811486</v>
      </c>
      <c r="N35" s="43">
        <v>204.3</v>
      </c>
      <c r="O35" s="35">
        <v>21.18208516886931</v>
      </c>
      <c r="P35" s="55">
        <f t="shared" si="3"/>
        <v>72.906363555825379</v>
      </c>
      <c r="Q35" s="39"/>
    </row>
    <row r="36" spans="1:17" ht="38.25" x14ac:dyDescent="0.2">
      <c r="A36" s="10">
        <v>30</v>
      </c>
      <c r="B36" s="23" t="s">
        <v>290</v>
      </c>
      <c r="C36" s="19">
        <v>7</v>
      </c>
      <c r="D36" s="19" t="s">
        <v>54</v>
      </c>
      <c r="E36" s="19" t="s">
        <v>31</v>
      </c>
      <c r="F36" s="19" t="s">
        <v>50</v>
      </c>
      <c r="G36" s="19" t="s">
        <v>44</v>
      </c>
      <c r="H36" s="34">
        <v>22</v>
      </c>
      <c r="I36" s="35">
        <f t="shared" si="0"/>
        <v>13.253012048192771</v>
      </c>
      <c r="J36" s="34">
        <v>9.6</v>
      </c>
      <c r="K36" s="35">
        <f t="shared" si="1"/>
        <v>28.8</v>
      </c>
      <c r="L36" s="34">
        <v>90.6</v>
      </c>
      <c r="M36" s="35">
        <f t="shared" si="2"/>
        <v>10.949227373068434</v>
      </c>
      <c r="N36" s="43">
        <v>219.5</v>
      </c>
      <c r="O36" s="35">
        <v>19.715261958997722</v>
      </c>
      <c r="P36" s="55">
        <f t="shared" si="3"/>
        <v>72.717501380258923</v>
      </c>
      <c r="Q36" s="39"/>
    </row>
    <row r="37" spans="1:17" ht="38.25" x14ac:dyDescent="0.2">
      <c r="A37" s="10">
        <v>31</v>
      </c>
      <c r="B37" s="23" t="s">
        <v>322</v>
      </c>
      <c r="C37" s="19">
        <v>7</v>
      </c>
      <c r="D37" s="19" t="s">
        <v>131</v>
      </c>
      <c r="E37" s="19" t="s">
        <v>132</v>
      </c>
      <c r="F37" s="19" t="s">
        <v>36</v>
      </c>
      <c r="G37" s="19" t="s">
        <v>396</v>
      </c>
      <c r="H37" s="34">
        <v>19.5</v>
      </c>
      <c r="I37" s="35">
        <f t="shared" si="0"/>
        <v>11.746987951807229</v>
      </c>
      <c r="J37" s="34">
        <v>8.1</v>
      </c>
      <c r="K37" s="35">
        <f t="shared" si="1"/>
        <v>24.3</v>
      </c>
      <c r="L37" s="34">
        <v>76.099999999999994</v>
      </c>
      <c r="M37" s="35">
        <f t="shared" si="2"/>
        <v>13.035479632063076</v>
      </c>
      <c r="N37" s="43">
        <v>184.9</v>
      </c>
      <c r="O37" s="35">
        <v>23.404542996214168</v>
      </c>
      <c r="P37" s="55">
        <f t="shared" si="3"/>
        <v>72.487010580084473</v>
      </c>
      <c r="Q37" s="39"/>
    </row>
    <row r="38" spans="1:17" ht="51" x14ac:dyDescent="0.2">
      <c r="A38" s="10">
        <v>32</v>
      </c>
      <c r="B38" s="23" t="s">
        <v>313</v>
      </c>
      <c r="C38" s="19">
        <v>7</v>
      </c>
      <c r="D38" s="19" t="s">
        <v>129</v>
      </c>
      <c r="E38" s="19" t="s">
        <v>78</v>
      </c>
      <c r="F38" s="19" t="s">
        <v>60</v>
      </c>
      <c r="G38" s="19" t="s">
        <v>130</v>
      </c>
      <c r="H38" s="34">
        <v>16.5</v>
      </c>
      <c r="I38" s="35">
        <f t="shared" si="0"/>
        <v>9.9397590361445776</v>
      </c>
      <c r="J38" s="34">
        <v>9.1999999999999993</v>
      </c>
      <c r="K38" s="35">
        <f t="shared" si="1"/>
        <v>27.6</v>
      </c>
      <c r="L38" s="34">
        <v>68.8</v>
      </c>
      <c r="M38" s="35">
        <f t="shared" si="2"/>
        <v>14.418604651162791</v>
      </c>
      <c r="N38" s="43">
        <v>211.2</v>
      </c>
      <c r="O38" s="35">
        <v>20.49005681818182</v>
      </c>
      <c r="P38" s="55">
        <f t="shared" si="3"/>
        <v>72.448420505489196</v>
      </c>
      <c r="Q38" s="39"/>
    </row>
    <row r="39" spans="1:17" ht="38.25" x14ac:dyDescent="0.2">
      <c r="A39" s="10">
        <v>33</v>
      </c>
      <c r="B39" s="23" t="s">
        <v>289</v>
      </c>
      <c r="C39" s="19">
        <v>7</v>
      </c>
      <c r="D39" s="19" t="s">
        <v>27</v>
      </c>
      <c r="E39" s="19" t="s">
        <v>28</v>
      </c>
      <c r="F39" s="19" t="s">
        <v>29</v>
      </c>
      <c r="G39" s="19" t="s">
        <v>19</v>
      </c>
      <c r="H39" s="34">
        <v>21.5</v>
      </c>
      <c r="I39" s="35">
        <f t="shared" ref="I39:I58" si="4">25*H39/41.5</f>
        <v>12.951807228915662</v>
      </c>
      <c r="J39" s="34">
        <v>6.2</v>
      </c>
      <c r="K39" s="35">
        <f t="shared" ref="K39:K58" si="5">30*J39/10</f>
        <v>18.600000000000001</v>
      </c>
      <c r="L39" s="34">
        <v>56.2</v>
      </c>
      <c r="M39" s="35">
        <f t="shared" ref="M39:M58" si="6">20*49.6/L39</f>
        <v>17.651245551601424</v>
      </c>
      <c r="N39" s="43">
        <v>187.1</v>
      </c>
      <c r="O39" s="35">
        <v>23.129342597541424</v>
      </c>
      <c r="P39" s="55">
        <f t="shared" ref="P39:P58" si="7">I39+K39+M39+O39</f>
        <v>72.332395378058507</v>
      </c>
      <c r="Q39" s="39"/>
    </row>
    <row r="40" spans="1:17" ht="51" x14ac:dyDescent="0.2">
      <c r="A40" s="10">
        <v>34</v>
      </c>
      <c r="B40" s="23" t="s">
        <v>310</v>
      </c>
      <c r="C40" s="19">
        <v>7</v>
      </c>
      <c r="D40" s="19" t="s">
        <v>110</v>
      </c>
      <c r="E40" s="19" t="s">
        <v>21</v>
      </c>
      <c r="F40" s="19" t="s">
        <v>25</v>
      </c>
      <c r="G40" s="19" t="s">
        <v>65</v>
      </c>
      <c r="H40" s="34">
        <v>15.5</v>
      </c>
      <c r="I40" s="35">
        <f t="shared" si="4"/>
        <v>9.3373493975903621</v>
      </c>
      <c r="J40" s="34">
        <v>7.4</v>
      </c>
      <c r="K40" s="35">
        <f t="shared" si="5"/>
        <v>22.2</v>
      </c>
      <c r="L40" s="34">
        <v>61.2</v>
      </c>
      <c r="M40" s="35">
        <f t="shared" si="6"/>
        <v>16.209150326797385</v>
      </c>
      <c r="N40" s="43">
        <v>180</v>
      </c>
      <c r="O40" s="35">
        <v>24.041666666666668</v>
      </c>
      <c r="P40" s="55">
        <f t="shared" si="7"/>
        <v>71.788166391054418</v>
      </c>
      <c r="Q40" s="39"/>
    </row>
    <row r="41" spans="1:17" ht="38.25" x14ac:dyDescent="0.2">
      <c r="A41" s="10">
        <v>35</v>
      </c>
      <c r="B41" s="23" t="s">
        <v>296</v>
      </c>
      <c r="C41" s="19">
        <v>7</v>
      </c>
      <c r="D41" s="19" t="s">
        <v>111</v>
      </c>
      <c r="E41" s="19" t="s">
        <v>78</v>
      </c>
      <c r="F41" s="19" t="s">
        <v>50</v>
      </c>
      <c r="G41" s="19" t="s">
        <v>44</v>
      </c>
      <c r="H41" s="34">
        <v>16.5</v>
      </c>
      <c r="I41" s="35">
        <f t="shared" si="4"/>
        <v>9.9397590361445776</v>
      </c>
      <c r="J41" s="34">
        <v>8.3000000000000007</v>
      </c>
      <c r="K41" s="35">
        <f t="shared" si="5"/>
        <v>24.900000000000002</v>
      </c>
      <c r="L41" s="34">
        <v>67</v>
      </c>
      <c r="M41" s="35">
        <f t="shared" si="6"/>
        <v>14.805970149253731</v>
      </c>
      <c r="N41" s="43">
        <v>201.3</v>
      </c>
      <c r="O41" s="35">
        <v>21.497764530551414</v>
      </c>
      <c r="P41" s="55">
        <f t="shared" si="7"/>
        <v>71.143493715949717</v>
      </c>
      <c r="Q41" s="39"/>
    </row>
    <row r="42" spans="1:17" ht="51" x14ac:dyDescent="0.2">
      <c r="A42" s="10">
        <v>36</v>
      </c>
      <c r="B42" s="23" t="s">
        <v>292</v>
      </c>
      <c r="C42" s="19">
        <v>8</v>
      </c>
      <c r="D42" s="19" t="s">
        <v>102</v>
      </c>
      <c r="E42" s="19" t="s">
        <v>105</v>
      </c>
      <c r="F42" s="19" t="s">
        <v>106</v>
      </c>
      <c r="G42" s="19" t="s">
        <v>107</v>
      </c>
      <c r="H42" s="34">
        <v>20</v>
      </c>
      <c r="I42" s="35">
        <f t="shared" si="4"/>
        <v>12.048192771084338</v>
      </c>
      <c r="J42" s="34">
        <v>9.5</v>
      </c>
      <c r="K42" s="35">
        <f t="shared" si="5"/>
        <v>28.5</v>
      </c>
      <c r="L42" s="34">
        <v>90.2</v>
      </c>
      <c r="M42" s="35">
        <f t="shared" si="6"/>
        <v>10.997782705099779</v>
      </c>
      <c r="N42" s="43">
        <v>223.6</v>
      </c>
      <c r="O42" s="35">
        <v>19.353756708407872</v>
      </c>
      <c r="P42" s="55">
        <f t="shared" si="7"/>
        <v>70.899732184591983</v>
      </c>
      <c r="Q42" s="39"/>
    </row>
    <row r="43" spans="1:17" ht="51" x14ac:dyDescent="0.2">
      <c r="A43" s="10">
        <v>37</v>
      </c>
      <c r="B43" s="23" t="s">
        <v>279</v>
      </c>
      <c r="C43" s="19">
        <v>8</v>
      </c>
      <c r="D43" s="19" t="s">
        <v>83</v>
      </c>
      <c r="E43" s="19" t="s">
        <v>31</v>
      </c>
      <c r="F43" s="19" t="s">
        <v>22</v>
      </c>
      <c r="G43" s="19" t="s">
        <v>84</v>
      </c>
      <c r="H43" s="34">
        <v>22</v>
      </c>
      <c r="I43" s="35">
        <f t="shared" si="4"/>
        <v>13.253012048192771</v>
      </c>
      <c r="J43" s="34">
        <v>6</v>
      </c>
      <c r="K43" s="35">
        <f t="shared" si="5"/>
        <v>18</v>
      </c>
      <c r="L43" s="34">
        <v>59.7</v>
      </c>
      <c r="M43" s="35">
        <f t="shared" si="6"/>
        <v>16.616415410385258</v>
      </c>
      <c r="N43" s="43">
        <v>192.2</v>
      </c>
      <c r="O43" s="35">
        <v>22.515608740894901</v>
      </c>
      <c r="P43" s="55">
        <f t="shared" si="7"/>
        <v>70.385036199472935</v>
      </c>
      <c r="Q43" s="37"/>
    </row>
    <row r="44" spans="1:17" ht="51" x14ac:dyDescent="0.2">
      <c r="A44" s="10">
        <v>38</v>
      </c>
      <c r="B44" s="23" t="s">
        <v>323</v>
      </c>
      <c r="C44" s="19">
        <v>7</v>
      </c>
      <c r="D44" s="19" t="s">
        <v>117</v>
      </c>
      <c r="E44" s="19" t="s">
        <v>118</v>
      </c>
      <c r="F44" s="19" t="s">
        <v>119</v>
      </c>
      <c r="G44" s="19" t="s">
        <v>120</v>
      </c>
      <c r="H44" s="34">
        <v>18.5</v>
      </c>
      <c r="I44" s="35">
        <f t="shared" si="4"/>
        <v>11.144578313253012</v>
      </c>
      <c r="J44" s="34">
        <v>8.6</v>
      </c>
      <c r="K44" s="35">
        <f t="shared" si="5"/>
        <v>25.8</v>
      </c>
      <c r="L44" s="34">
        <v>77.900000000000006</v>
      </c>
      <c r="M44" s="35">
        <f t="shared" si="6"/>
        <v>12.734274711168164</v>
      </c>
      <c r="N44" s="43">
        <v>210.6</v>
      </c>
      <c r="O44" s="35">
        <v>20.548433048433051</v>
      </c>
      <c r="P44" s="55">
        <f t="shared" si="7"/>
        <v>70.227286072854227</v>
      </c>
      <c r="Q44" s="39"/>
    </row>
    <row r="45" spans="1:17" ht="38.25" x14ac:dyDescent="0.2">
      <c r="A45" s="10">
        <v>39</v>
      </c>
      <c r="B45" s="23" t="s">
        <v>291</v>
      </c>
      <c r="C45" s="19">
        <v>8</v>
      </c>
      <c r="D45" s="19" t="s">
        <v>62</v>
      </c>
      <c r="E45" s="19" t="s">
        <v>63</v>
      </c>
      <c r="F45" s="19" t="s">
        <v>22</v>
      </c>
      <c r="G45" s="19" t="s">
        <v>44</v>
      </c>
      <c r="H45" s="34">
        <v>17</v>
      </c>
      <c r="I45" s="35">
        <f t="shared" si="4"/>
        <v>10.240963855421686</v>
      </c>
      <c r="J45" s="34">
        <v>9.6999999999999993</v>
      </c>
      <c r="K45" s="35">
        <f t="shared" si="5"/>
        <v>29.1</v>
      </c>
      <c r="L45" s="34">
        <v>86.2</v>
      </c>
      <c r="M45" s="35">
        <f t="shared" si="6"/>
        <v>11.508120649651971</v>
      </c>
      <c r="N45" s="43">
        <v>223.8</v>
      </c>
      <c r="O45" s="35">
        <v>19.336461126005361</v>
      </c>
      <c r="P45" s="55">
        <f t="shared" si="7"/>
        <v>70.185545631079023</v>
      </c>
      <c r="Q45" s="39"/>
    </row>
    <row r="46" spans="1:17" ht="51" x14ac:dyDescent="0.2">
      <c r="A46" s="10">
        <v>40</v>
      </c>
      <c r="B46" s="23" t="s">
        <v>299</v>
      </c>
      <c r="C46" s="19">
        <v>7</v>
      </c>
      <c r="D46" s="19" t="s">
        <v>85</v>
      </c>
      <c r="E46" s="19" t="s">
        <v>68</v>
      </c>
      <c r="F46" s="19" t="s">
        <v>74</v>
      </c>
      <c r="G46" s="19" t="s">
        <v>86</v>
      </c>
      <c r="H46" s="34">
        <v>19</v>
      </c>
      <c r="I46" s="35">
        <f t="shared" si="4"/>
        <v>11.445783132530121</v>
      </c>
      <c r="J46" s="34">
        <v>6.6</v>
      </c>
      <c r="K46" s="35">
        <f t="shared" si="5"/>
        <v>19.8</v>
      </c>
      <c r="L46" s="34">
        <v>68</v>
      </c>
      <c r="M46" s="35">
        <f t="shared" si="6"/>
        <v>14.588235294117647</v>
      </c>
      <c r="N46" s="43">
        <v>180</v>
      </c>
      <c r="O46" s="35">
        <v>24.041666666666668</v>
      </c>
      <c r="P46" s="55">
        <f t="shared" si="7"/>
        <v>69.875685093314431</v>
      </c>
      <c r="Q46" s="39"/>
    </row>
    <row r="47" spans="1:17" ht="51" x14ac:dyDescent="0.2">
      <c r="A47" s="10">
        <v>41</v>
      </c>
      <c r="B47" s="23" t="s">
        <v>300</v>
      </c>
      <c r="C47" s="19">
        <v>7</v>
      </c>
      <c r="D47" s="19" t="s">
        <v>75</v>
      </c>
      <c r="E47" s="19" t="s">
        <v>17</v>
      </c>
      <c r="F47" s="19" t="s">
        <v>25</v>
      </c>
      <c r="G47" s="19" t="s">
        <v>76</v>
      </c>
      <c r="H47" s="34">
        <v>24.5</v>
      </c>
      <c r="I47" s="35">
        <f t="shared" si="4"/>
        <v>14.759036144578314</v>
      </c>
      <c r="J47" s="34">
        <v>6.8</v>
      </c>
      <c r="K47" s="35">
        <f t="shared" si="5"/>
        <v>20.399999999999999</v>
      </c>
      <c r="L47" s="34">
        <v>72.8</v>
      </c>
      <c r="M47" s="35">
        <f t="shared" si="6"/>
        <v>13.626373626373628</v>
      </c>
      <c r="N47" s="43">
        <v>205.9</v>
      </c>
      <c r="O47" s="35">
        <v>21.01748421563866</v>
      </c>
      <c r="P47" s="55">
        <f t="shared" si="7"/>
        <v>69.80289398659059</v>
      </c>
      <c r="Q47" s="39"/>
    </row>
    <row r="48" spans="1:17" ht="38.25" x14ac:dyDescent="0.2">
      <c r="A48" s="10">
        <v>42</v>
      </c>
      <c r="B48" s="23" t="s">
        <v>284</v>
      </c>
      <c r="C48" s="19">
        <v>7</v>
      </c>
      <c r="D48" s="19" t="s">
        <v>42</v>
      </c>
      <c r="E48" s="19" t="s">
        <v>24</v>
      </c>
      <c r="F48" s="19" t="s">
        <v>43</v>
      </c>
      <c r="G48" s="19" t="s">
        <v>44</v>
      </c>
      <c r="H48" s="34">
        <v>20</v>
      </c>
      <c r="I48" s="35">
        <f t="shared" si="4"/>
        <v>12.048192771084338</v>
      </c>
      <c r="J48" s="34">
        <v>8.6999999999999993</v>
      </c>
      <c r="K48" s="35">
        <f t="shared" si="5"/>
        <v>26.1</v>
      </c>
      <c r="L48" s="34">
        <v>94.7</v>
      </c>
      <c r="M48" s="35">
        <f t="shared" si="6"/>
        <v>10.475184794086589</v>
      </c>
      <c r="N48" s="43">
        <v>227.6</v>
      </c>
      <c r="O48" s="35">
        <v>19.013620386643233</v>
      </c>
      <c r="P48" s="55">
        <f t="shared" si="7"/>
        <v>67.636997951814152</v>
      </c>
      <c r="Q48" s="37"/>
    </row>
    <row r="49" spans="1:17" ht="38.25" x14ac:dyDescent="0.2">
      <c r="A49" s="10">
        <v>43</v>
      </c>
      <c r="B49" s="23" t="s">
        <v>277</v>
      </c>
      <c r="C49" s="19">
        <v>7</v>
      </c>
      <c r="D49" s="19" t="s">
        <v>66</v>
      </c>
      <c r="E49" s="19" t="s">
        <v>35</v>
      </c>
      <c r="F49" s="19" t="s">
        <v>67</v>
      </c>
      <c r="G49" s="19" t="s">
        <v>23</v>
      </c>
      <c r="H49" s="34">
        <v>23.5</v>
      </c>
      <c r="I49" s="35">
        <f t="shared" si="4"/>
        <v>14.156626506024097</v>
      </c>
      <c r="J49" s="34">
        <v>6.2</v>
      </c>
      <c r="K49" s="35">
        <f t="shared" si="5"/>
        <v>18.600000000000001</v>
      </c>
      <c r="L49" s="34">
        <v>84.3</v>
      </c>
      <c r="M49" s="35">
        <f t="shared" si="6"/>
        <v>11.76749703440095</v>
      </c>
      <c r="N49" s="43">
        <v>191.2</v>
      </c>
      <c r="O49" s="35">
        <v>22.63336820083682</v>
      </c>
      <c r="P49" s="55">
        <f t="shared" si="7"/>
        <v>67.157491741261879</v>
      </c>
      <c r="Q49" s="39"/>
    </row>
    <row r="50" spans="1:17" ht="38.25" x14ac:dyDescent="0.2">
      <c r="A50" s="10">
        <v>44</v>
      </c>
      <c r="B50" s="23" t="s">
        <v>278</v>
      </c>
      <c r="C50" s="19">
        <v>7</v>
      </c>
      <c r="D50" s="19" t="s">
        <v>20</v>
      </c>
      <c r="E50" s="19" t="s">
        <v>21</v>
      </c>
      <c r="F50" s="19" t="s">
        <v>22</v>
      </c>
      <c r="G50" s="19" t="s">
        <v>23</v>
      </c>
      <c r="H50" s="34">
        <v>20.5</v>
      </c>
      <c r="I50" s="35">
        <f t="shared" si="4"/>
        <v>12.349397590361447</v>
      </c>
      <c r="J50" s="34">
        <v>7.1</v>
      </c>
      <c r="K50" s="35">
        <f t="shared" si="5"/>
        <v>21.3</v>
      </c>
      <c r="L50" s="34">
        <v>74.2</v>
      </c>
      <c r="M50" s="35">
        <f t="shared" si="6"/>
        <v>13.369272237196766</v>
      </c>
      <c r="N50" s="43">
        <v>222.1</v>
      </c>
      <c r="O50" s="35">
        <v>19.484466456551104</v>
      </c>
      <c r="P50" s="55">
        <f t="shared" si="7"/>
        <v>66.503136284109317</v>
      </c>
      <c r="Q50" s="39"/>
    </row>
    <row r="51" spans="1:17" ht="38.25" x14ac:dyDescent="0.2">
      <c r="A51" s="10">
        <v>45</v>
      </c>
      <c r="B51" s="23" t="s">
        <v>297</v>
      </c>
      <c r="C51" s="19">
        <v>7</v>
      </c>
      <c r="D51" s="19" t="s">
        <v>92</v>
      </c>
      <c r="E51" s="19" t="s">
        <v>28</v>
      </c>
      <c r="F51" s="19" t="s">
        <v>25</v>
      </c>
      <c r="G51" s="19" t="s">
        <v>26</v>
      </c>
      <c r="H51" s="34">
        <v>14.5</v>
      </c>
      <c r="I51" s="35">
        <f t="shared" si="4"/>
        <v>8.7349397590361448</v>
      </c>
      <c r="J51" s="34">
        <v>7.8</v>
      </c>
      <c r="K51" s="35">
        <f t="shared" si="5"/>
        <v>23.4</v>
      </c>
      <c r="L51" s="34">
        <v>69.8</v>
      </c>
      <c r="M51" s="35">
        <f t="shared" si="6"/>
        <v>14.212034383954155</v>
      </c>
      <c r="N51" s="43">
        <v>221.1</v>
      </c>
      <c r="O51" s="35">
        <v>19.57259158751696</v>
      </c>
      <c r="P51" s="55">
        <f t="shared" si="7"/>
        <v>65.919565730507259</v>
      </c>
      <c r="Q51" s="39"/>
    </row>
    <row r="52" spans="1:17" ht="51" x14ac:dyDescent="0.2">
      <c r="A52" s="10">
        <v>46</v>
      </c>
      <c r="B52" s="23" t="s">
        <v>280</v>
      </c>
      <c r="C52" s="19">
        <v>8</v>
      </c>
      <c r="D52" s="19" t="s">
        <v>80</v>
      </c>
      <c r="E52" s="19" t="s">
        <v>81</v>
      </c>
      <c r="F52" s="19" t="s">
        <v>22</v>
      </c>
      <c r="G52" s="19" t="s">
        <v>82</v>
      </c>
      <c r="H52" s="34">
        <v>23</v>
      </c>
      <c r="I52" s="35">
        <f t="shared" si="4"/>
        <v>13.855421686746988</v>
      </c>
      <c r="J52" s="34">
        <v>6</v>
      </c>
      <c r="K52" s="35">
        <f t="shared" si="5"/>
        <v>18</v>
      </c>
      <c r="L52" s="34">
        <v>82.2</v>
      </c>
      <c r="M52" s="35">
        <f t="shared" si="6"/>
        <v>12.068126520681265</v>
      </c>
      <c r="N52" s="43">
        <v>203.8</v>
      </c>
      <c r="O52" s="35">
        <v>21.234052993130518</v>
      </c>
      <c r="P52" s="55">
        <f t="shared" si="7"/>
        <v>65.157601200558773</v>
      </c>
      <c r="Q52" s="39"/>
    </row>
    <row r="53" spans="1:17" ht="38.25" x14ac:dyDescent="0.2">
      <c r="A53" s="10">
        <v>47</v>
      </c>
      <c r="B53" s="23" t="s">
        <v>319</v>
      </c>
      <c r="C53" s="19">
        <v>8</v>
      </c>
      <c r="D53" s="19" t="s">
        <v>137</v>
      </c>
      <c r="E53" s="19" t="s">
        <v>138</v>
      </c>
      <c r="F53" s="19" t="s">
        <v>25</v>
      </c>
      <c r="G53" s="19" t="s">
        <v>113</v>
      </c>
      <c r="H53" s="34">
        <v>11</v>
      </c>
      <c r="I53" s="35">
        <f t="shared" si="4"/>
        <v>6.6265060240963853</v>
      </c>
      <c r="J53" s="34">
        <v>7.7</v>
      </c>
      <c r="K53" s="35">
        <f t="shared" si="5"/>
        <v>23.1</v>
      </c>
      <c r="L53" s="34">
        <v>69.400000000000006</v>
      </c>
      <c r="M53" s="35">
        <f t="shared" si="6"/>
        <v>14.293948126801151</v>
      </c>
      <c r="N53" s="43">
        <v>206</v>
      </c>
      <c r="O53" s="35">
        <v>21.007281553398059</v>
      </c>
      <c r="P53" s="55">
        <f t="shared" si="7"/>
        <v>65.027735704295594</v>
      </c>
      <c r="Q53" s="39"/>
    </row>
    <row r="54" spans="1:17" ht="63.75" x14ac:dyDescent="0.2">
      <c r="A54" s="10">
        <v>48</v>
      </c>
      <c r="B54" s="23" t="s">
        <v>306</v>
      </c>
      <c r="C54" s="19">
        <v>8</v>
      </c>
      <c r="D54" s="19" t="s">
        <v>102</v>
      </c>
      <c r="E54" s="19" t="s">
        <v>103</v>
      </c>
      <c r="F54" s="19" t="s">
        <v>104</v>
      </c>
      <c r="G54" s="19" t="s">
        <v>37</v>
      </c>
      <c r="H54" s="34">
        <v>18</v>
      </c>
      <c r="I54" s="35">
        <f t="shared" si="4"/>
        <v>10.843373493975903</v>
      </c>
      <c r="J54" s="34">
        <v>8</v>
      </c>
      <c r="K54" s="35">
        <f t="shared" si="5"/>
        <v>24</v>
      </c>
      <c r="L54" s="34">
        <v>95.3</v>
      </c>
      <c r="M54" s="35">
        <f t="shared" si="6"/>
        <v>10.409233997901364</v>
      </c>
      <c r="N54" s="43">
        <v>219.1</v>
      </c>
      <c r="O54" s="35">
        <v>19.751255134641717</v>
      </c>
      <c r="P54" s="55">
        <f t="shared" si="7"/>
        <v>65.003862626518981</v>
      </c>
      <c r="Q54" s="39"/>
    </row>
    <row r="55" spans="1:17" ht="60" x14ac:dyDescent="0.2">
      <c r="A55" s="10">
        <v>49</v>
      </c>
      <c r="B55" s="23" t="s">
        <v>282</v>
      </c>
      <c r="C55" s="20">
        <v>8</v>
      </c>
      <c r="D55" s="20" t="s">
        <v>158</v>
      </c>
      <c r="E55" s="20" t="s">
        <v>159</v>
      </c>
      <c r="F55" s="20" t="s">
        <v>29</v>
      </c>
      <c r="G55" s="20" t="s">
        <v>160</v>
      </c>
      <c r="H55" s="34">
        <v>25.5</v>
      </c>
      <c r="I55" s="35">
        <f t="shared" si="4"/>
        <v>15.361445783132529</v>
      </c>
      <c r="J55" s="34">
        <v>6.9</v>
      </c>
      <c r="K55" s="35">
        <f t="shared" si="5"/>
        <v>20.7</v>
      </c>
      <c r="L55" s="34">
        <v>94.3</v>
      </c>
      <c r="M55" s="35">
        <f t="shared" si="6"/>
        <v>10.519618239660657</v>
      </c>
      <c r="N55" s="43">
        <v>243.5</v>
      </c>
      <c r="O55" s="35">
        <v>17.772073921971252</v>
      </c>
      <c r="P55" s="55">
        <f t="shared" si="7"/>
        <v>64.353137944764441</v>
      </c>
      <c r="Q55" s="39"/>
    </row>
    <row r="56" spans="1:17" ht="38.25" x14ac:dyDescent="0.2">
      <c r="A56" s="10">
        <v>50</v>
      </c>
      <c r="B56" s="23" t="s">
        <v>312</v>
      </c>
      <c r="C56" s="19">
        <v>7</v>
      </c>
      <c r="D56" s="19" t="s">
        <v>112</v>
      </c>
      <c r="E56" s="19" t="s">
        <v>21</v>
      </c>
      <c r="F56" s="19" t="s">
        <v>22</v>
      </c>
      <c r="G56" s="19" t="s">
        <v>113</v>
      </c>
      <c r="H56" s="34">
        <v>13</v>
      </c>
      <c r="I56" s="35">
        <f t="shared" si="4"/>
        <v>7.831325301204819</v>
      </c>
      <c r="J56" s="34">
        <v>7</v>
      </c>
      <c r="K56" s="35">
        <f t="shared" si="5"/>
        <v>21</v>
      </c>
      <c r="L56" s="34">
        <v>77</v>
      </c>
      <c r="M56" s="35">
        <f t="shared" si="6"/>
        <v>12.883116883116884</v>
      </c>
      <c r="N56" s="43">
        <v>248.8</v>
      </c>
      <c r="O56" s="35">
        <v>17.393488745980708</v>
      </c>
      <c r="P56" s="55">
        <f t="shared" si="7"/>
        <v>59.107930930302416</v>
      </c>
      <c r="Q56" s="39"/>
    </row>
    <row r="57" spans="1:17" ht="38.25" x14ac:dyDescent="0.2">
      <c r="A57" s="10">
        <v>51</v>
      </c>
      <c r="B57" s="23" t="s">
        <v>325</v>
      </c>
      <c r="C57" s="19">
        <v>7</v>
      </c>
      <c r="D57" s="19" t="s">
        <v>143</v>
      </c>
      <c r="E57" s="19" t="s">
        <v>53</v>
      </c>
      <c r="F57" s="19" t="s">
        <v>144</v>
      </c>
      <c r="G57" s="19" t="s">
        <v>145</v>
      </c>
      <c r="H57" s="34">
        <v>5</v>
      </c>
      <c r="I57" s="35">
        <f t="shared" si="4"/>
        <v>3.0120481927710845</v>
      </c>
      <c r="J57" s="34">
        <v>6.2</v>
      </c>
      <c r="K57" s="35">
        <f t="shared" si="5"/>
        <v>18.600000000000001</v>
      </c>
      <c r="L57" s="34">
        <v>73.5</v>
      </c>
      <c r="M57" s="35">
        <f t="shared" si="6"/>
        <v>13.496598639455783</v>
      </c>
      <c r="N57" s="43">
        <v>192.9</v>
      </c>
      <c r="O57" s="35">
        <v>22.433903576982893</v>
      </c>
      <c r="P57" s="55">
        <f t="shared" si="7"/>
        <v>57.54255040920976</v>
      </c>
      <c r="Q57" s="37"/>
    </row>
    <row r="58" spans="1:17" ht="38.25" x14ac:dyDescent="0.2">
      <c r="A58" s="10">
        <v>52</v>
      </c>
      <c r="B58" s="23" t="s">
        <v>301</v>
      </c>
      <c r="C58" s="19">
        <v>7</v>
      </c>
      <c r="D58" s="19" t="s">
        <v>77</v>
      </c>
      <c r="E58" s="19" t="s">
        <v>78</v>
      </c>
      <c r="F58" s="19" t="s">
        <v>32</v>
      </c>
      <c r="G58" s="19" t="s">
        <v>79</v>
      </c>
      <c r="H58" s="34">
        <v>20</v>
      </c>
      <c r="I58" s="35">
        <f t="shared" si="4"/>
        <v>12.048192771084338</v>
      </c>
      <c r="J58" s="34">
        <v>6.5</v>
      </c>
      <c r="K58" s="35">
        <f t="shared" si="5"/>
        <v>19.5</v>
      </c>
      <c r="L58" s="34">
        <v>82.3</v>
      </c>
      <c r="M58" s="35">
        <f t="shared" si="6"/>
        <v>12.053462940461726</v>
      </c>
      <c r="N58" s="43">
        <v>0</v>
      </c>
      <c r="O58" s="35">
        <v>0</v>
      </c>
      <c r="P58" s="55">
        <f t="shared" si="7"/>
        <v>43.601655711546066</v>
      </c>
      <c r="Q58" s="39"/>
    </row>
    <row r="60" spans="1:17" s="18" customFormat="1" ht="15" x14ac:dyDescent="0.25">
      <c r="A60" s="11"/>
      <c r="B60" s="42"/>
      <c r="C60" s="17"/>
      <c r="D60" s="6"/>
      <c r="E60" s="6"/>
      <c r="F60" s="6"/>
      <c r="G60" s="17"/>
      <c r="H60" s="29"/>
      <c r="I60" s="30"/>
      <c r="J60" s="29"/>
      <c r="K60" s="30"/>
      <c r="L60" s="29"/>
      <c r="M60" s="30"/>
      <c r="N60" s="29"/>
      <c r="O60" s="29"/>
      <c r="P60" s="29"/>
    </row>
    <row r="61" spans="1:17" s="18" customFormat="1" ht="15" x14ac:dyDescent="0.25">
      <c r="A61" s="11"/>
      <c r="B61" s="42"/>
      <c r="C61" s="61" t="s">
        <v>6</v>
      </c>
      <c r="D61" s="61"/>
      <c r="E61" s="7" t="s">
        <v>3</v>
      </c>
      <c r="F61" s="17"/>
      <c r="G61" s="17"/>
      <c r="H61" s="29"/>
      <c r="I61" s="30"/>
      <c r="J61" s="29"/>
      <c r="K61" s="30"/>
      <c r="L61" s="29"/>
      <c r="M61" s="30"/>
      <c r="N61" s="29"/>
      <c r="O61" s="29"/>
      <c r="P61" s="29"/>
    </row>
    <row r="62" spans="1:17" s="18" customFormat="1" ht="15" x14ac:dyDescent="0.25">
      <c r="A62" s="11"/>
      <c r="B62" s="42"/>
      <c r="C62" s="17"/>
      <c r="D62" s="6"/>
      <c r="E62" s="12" t="s">
        <v>4</v>
      </c>
      <c r="F62" s="17"/>
      <c r="G62" s="17"/>
      <c r="H62" s="29"/>
      <c r="I62" s="30"/>
      <c r="J62" s="29"/>
      <c r="K62" s="30"/>
      <c r="L62" s="29"/>
      <c r="M62" s="30"/>
      <c r="N62" s="29"/>
      <c r="O62" s="29"/>
      <c r="P62" s="29"/>
    </row>
    <row r="63" spans="1:17" s="18" customFormat="1" ht="15" x14ac:dyDescent="0.25">
      <c r="A63" s="11"/>
      <c r="B63" s="42"/>
      <c r="C63" s="5"/>
      <c r="D63" s="4"/>
      <c r="E63" s="17"/>
      <c r="F63" s="6"/>
      <c r="G63" s="17"/>
      <c r="H63" s="29"/>
      <c r="I63" s="30"/>
      <c r="J63" s="29"/>
      <c r="K63" s="30"/>
      <c r="L63" s="29"/>
      <c r="M63" s="30"/>
      <c r="N63" s="29"/>
      <c r="O63" s="29"/>
      <c r="P63" s="29"/>
    </row>
    <row r="64" spans="1:17" s="18" customFormat="1" ht="15" x14ac:dyDescent="0.25">
      <c r="A64" s="11"/>
      <c r="B64" s="42"/>
      <c r="C64" s="61" t="s">
        <v>5</v>
      </c>
      <c r="D64" s="61"/>
      <c r="E64" s="7" t="s">
        <v>3</v>
      </c>
      <c r="F64" s="6"/>
      <c r="G64" s="17"/>
      <c r="H64" s="29"/>
      <c r="I64" s="30"/>
      <c r="J64" s="29"/>
      <c r="K64" s="30"/>
      <c r="L64" s="29"/>
      <c r="M64" s="30"/>
      <c r="N64" s="29"/>
      <c r="O64" s="29"/>
      <c r="P64" s="29"/>
    </row>
    <row r="65" spans="1:16" s="18" customFormat="1" ht="15" x14ac:dyDescent="0.25">
      <c r="A65" s="11"/>
      <c r="B65" s="42"/>
      <c r="C65" s="17"/>
      <c r="D65" s="6"/>
      <c r="E65" s="12" t="s">
        <v>4</v>
      </c>
      <c r="F65" s="6"/>
      <c r="G65" s="17"/>
      <c r="H65" s="29"/>
      <c r="I65" s="30"/>
      <c r="J65" s="29"/>
      <c r="K65" s="30"/>
      <c r="L65" s="29"/>
      <c r="M65" s="30"/>
      <c r="N65" s="29"/>
      <c r="O65" s="29"/>
      <c r="P65" s="29"/>
    </row>
    <row r="66" spans="1:16" s="18" customFormat="1" ht="15" x14ac:dyDescent="0.25">
      <c r="A66" s="11"/>
      <c r="B66" s="42"/>
      <c r="C66" s="17"/>
      <c r="D66" s="6"/>
      <c r="E66" s="13" t="s">
        <v>3</v>
      </c>
      <c r="F66" s="6"/>
      <c r="G66" s="17"/>
      <c r="H66" s="29"/>
      <c r="I66" s="30"/>
      <c r="J66" s="29"/>
      <c r="K66" s="30"/>
      <c r="L66" s="29"/>
      <c r="M66" s="30"/>
      <c r="N66" s="29"/>
      <c r="O66" s="29"/>
      <c r="P66" s="29"/>
    </row>
    <row r="67" spans="1:16" s="18" customFormat="1" ht="15" x14ac:dyDescent="0.25">
      <c r="A67" s="11"/>
      <c r="B67" s="42"/>
      <c r="C67" s="17"/>
      <c r="D67" s="6"/>
      <c r="E67" s="12" t="s">
        <v>4</v>
      </c>
      <c r="F67" s="6"/>
      <c r="G67" s="17"/>
      <c r="H67" s="29"/>
      <c r="I67" s="30"/>
      <c r="J67" s="29"/>
      <c r="K67" s="30"/>
      <c r="L67" s="29"/>
      <c r="M67" s="30"/>
      <c r="N67" s="29"/>
      <c r="O67" s="29"/>
      <c r="P67" s="29"/>
    </row>
    <row r="68" spans="1:16" s="18" customFormat="1" ht="15" x14ac:dyDescent="0.25">
      <c r="A68" s="11"/>
      <c r="B68" s="42"/>
      <c r="C68" s="17"/>
      <c r="D68" s="6"/>
      <c r="E68" s="13" t="s">
        <v>3</v>
      </c>
      <c r="F68" s="6"/>
      <c r="G68" s="17"/>
      <c r="H68" s="29"/>
      <c r="I68" s="30"/>
      <c r="J68" s="29"/>
      <c r="K68" s="30"/>
      <c r="L68" s="29"/>
      <c r="M68" s="30"/>
      <c r="N68" s="29"/>
      <c r="O68" s="29"/>
      <c r="P68" s="29"/>
    </row>
    <row r="69" spans="1:16" s="18" customFormat="1" ht="15" x14ac:dyDescent="0.25">
      <c r="A69" s="11"/>
      <c r="B69" s="42"/>
      <c r="C69" s="17"/>
      <c r="D69" s="6"/>
      <c r="E69" s="12" t="s">
        <v>4</v>
      </c>
      <c r="F69" s="6"/>
      <c r="G69" s="17"/>
      <c r="H69" s="29"/>
      <c r="I69" s="30"/>
      <c r="J69" s="29"/>
      <c r="K69" s="30"/>
      <c r="L69" s="29"/>
      <c r="M69" s="30"/>
      <c r="N69" s="29"/>
      <c r="O69" s="29"/>
      <c r="P69" s="29"/>
    </row>
    <row r="70" spans="1:16" s="18" customFormat="1" ht="15" x14ac:dyDescent="0.25">
      <c r="A70" s="11"/>
      <c r="B70" s="42"/>
      <c r="C70" s="17"/>
      <c r="D70" s="6"/>
      <c r="E70" s="13" t="s">
        <v>3</v>
      </c>
      <c r="F70" s="6"/>
      <c r="G70" s="17"/>
      <c r="H70" s="29"/>
      <c r="I70" s="30"/>
      <c r="J70" s="29"/>
      <c r="K70" s="30"/>
      <c r="L70" s="29"/>
      <c r="M70" s="30"/>
      <c r="N70" s="29"/>
      <c r="O70" s="29"/>
      <c r="P70" s="29"/>
    </row>
    <row r="71" spans="1:16" s="18" customFormat="1" ht="15" x14ac:dyDescent="0.25">
      <c r="A71" s="11"/>
      <c r="B71" s="42"/>
      <c r="C71" s="17"/>
      <c r="D71" s="6"/>
      <c r="E71" s="12" t="s">
        <v>4</v>
      </c>
      <c r="F71" s="6"/>
      <c r="G71" s="17"/>
      <c r="H71" s="29"/>
      <c r="I71" s="30"/>
      <c r="J71" s="29"/>
      <c r="K71" s="30"/>
      <c r="L71" s="29"/>
      <c r="M71" s="30"/>
      <c r="N71" s="29"/>
      <c r="O71" s="29"/>
      <c r="P71" s="29"/>
    </row>
    <row r="72" spans="1:16" s="18" customFormat="1" ht="15" x14ac:dyDescent="0.25">
      <c r="A72" s="11"/>
      <c r="B72" s="42"/>
      <c r="C72" s="17"/>
      <c r="D72" s="6"/>
      <c r="E72" s="6"/>
      <c r="F72" s="6"/>
      <c r="G72" s="17"/>
      <c r="H72" s="29"/>
      <c r="I72" s="30"/>
      <c r="J72" s="29"/>
      <c r="K72" s="30"/>
      <c r="L72" s="29"/>
      <c r="M72" s="30"/>
      <c r="N72" s="29"/>
      <c r="O72" s="29"/>
      <c r="P72" s="29"/>
    </row>
  </sheetData>
  <autoFilter ref="A6:W58" xr:uid="{00000000-0009-0000-0000-000000000000}"/>
  <sortState xmlns:xlrd2="http://schemas.microsoft.com/office/spreadsheetml/2017/richdata2" ref="A7:P58">
    <sortCondition descending="1" ref="P7:P58"/>
  </sortState>
  <mergeCells count="10">
    <mergeCell ref="H5:I5"/>
    <mergeCell ref="J5:K5"/>
    <mergeCell ref="L5:M5"/>
    <mergeCell ref="N5:O5"/>
    <mergeCell ref="C61:D61"/>
    <mergeCell ref="C64:D64"/>
    <mergeCell ref="A1:G1"/>
    <mergeCell ref="A2:G2"/>
    <mergeCell ref="A3:G3"/>
    <mergeCell ref="A4:E4"/>
  </mergeCells>
  <pageMargins left="0" right="0" top="0" bottom="0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87"/>
  <sheetViews>
    <sheetView tabSelected="1" view="pageBreakPreview" topLeftCell="A64" zoomScale="60" zoomScaleNormal="90" workbookViewId="0">
      <selection activeCell="Q64" sqref="Q1:Q1048576"/>
    </sheetView>
  </sheetViews>
  <sheetFormatPr defaultRowHeight="12.75" x14ac:dyDescent="0.2"/>
  <cols>
    <col min="1" max="1" width="4.42578125" customWidth="1"/>
    <col min="2" max="2" width="16.7109375" style="24" customWidth="1"/>
    <col min="3" max="3" width="8.85546875" customWidth="1"/>
    <col min="4" max="4" width="17.7109375" customWidth="1"/>
    <col min="5" max="5" width="17.85546875" customWidth="1"/>
    <col min="6" max="6" width="18.7109375" customWidth="1"/>
    <col min="7" max="7" width="38.7109375" customWidth="1"/>
    <col min="8" max="8" width="12.28515625" style="29" customWidth="1"/>
    <col min="9" max="9" width="9.140625" style="30"/>
    <col min="10" max="10" width="9.140625" style="18"/>
    <col min="11" max="11" width="9.140625" style="31"/>
    <col min="12" max="12" width="9.140625" style="18"/>
    <col min="13" max="13" width="9.140625" style="31"/>
    <col min="14" max="16" width="9.140625" style="18"/>
  </cols>
  <sheetData>
    <row r="1" spans="1:21" ht="14.25" x14ac:dyDescent="0.2">
      <c r="A1" s="62" t="s">
        <v>7</v>
      </c>
      <c r="B1" s="70"/>
      <c r="C1" s="62"/>
      <c r="D1" s="62"/>
      <c r="E1" s="62"/>
      <c r="F1" s="62"/>
      <c r="G1" s="62"/>
    </row>
    <row r="2" spans="1:21" ht="15.75" x14ac:dyDescent="0.25">
      <c r="A2" s="63" t="s">
        <v>8</v>
      </c>
      <c r="B2" s="71"/>
      <c r="C2" s="63"/>
      <c r="D2" s="63"/>
      <c r="E2" s="63"/>
      <c r="F2" s="63"/>
      <c r="G2" s="63"/>
    </row>
    <row r="3" spans="1:21" ht="15.75" x14ac:dyDescent="0.25">
      <c r="A3" s="63" t="s">
        <v>15</v>
      </c>
      <c r="B3" s="71"/>
      <c r="C3" s="63"/>
      <c r="D3" s="63"/>
      <c r="E3" s="63"/>
      <c r="F3" s="63"/>
      <c r="G3" s="63"/>
    </row>
    <row r="4" spans="1:21" s="18" customFormat="1" ht="15" x14ac:dyDescent="0.25">
      <c r="A4" s="64" t="s">
        <v>395</v>
      </c>
      <c r="B4" s="64"/>
      <c r="C4" s="64"/>
      <c r="D4" s="64"/>
      <c r="E4" s="64"/>
      <c r="F4" s="53"/>
      <c r="G4" s="5"/>
      <c r="H4" s="29"/>
      <c r="I4" s="30"/>
      <c r="K4" s="31"/>
      <c r="M4" s="31"/>
      <c r="N4" s="60"/>
    </row>
    <row r="5" spans="1:21" s="18" customFormat="1" ht="15" x14ac:dyDescent="0.25">
      <c r="A5" s="53"/>
      <c r="B5" s="54"/>
      <c r="C5" s="53"/>
      <c r="D5" s="53"/>
      <c r="E5" s="53"/>
      <c r="F5" s="53"/>
      <c r="G5" s="5"/>
      <c r="H5" s="29"/>
      <c r="I5" s="30"/>
      <c r="K5" s="31"/>
      <c r="M5" s="31"/>
    </row>
    <row r="6" spans="1:21" ht="15.75" customHeight="1" x14ac:dyDescent="0.2">
      <c r="A6" s="67" t="s">
        <v>1</v>
      </c>
      <c r="B6" s="68" t="s">
        <v>2</v>
      </c>
      <c r="C6" s="69" t="s">
        <v>0</v>
      </c>
      <c r="D6" s="69" t="s">
        <v>9</v>
      </c>
      <c r="E6" s="72" t="s">
        <v>10</v>
      </c>
      <c r="F6" s="72" t="s">
        <v>11</v>
      </c>
      <c r="G6" s="72" t="s">
        <v>13</v>
      </c>
      <c r="H6" s="65" t="s">
        <v>12</v>
      </c>
      <c r="I6" s="66"/>
      <c r="J6" s="65" t="s">
        <v>268</v>
      </c>
      <c r="K6" s="66"/>
      <c r="L6" s="65" t="s">
        <v>269</v>
      </c>
      <c r="M6" s="66"/>
      <c r="N6" s="65" t="s">
        <v>270</v>
      </c>
      <c r="O6" s="66"/>
      <c r="P6" s="32" t="s">
        <v>271</v>
      </c>
    </row>
    <row r="7" spans="1:21" s="1" customFormat="1" ht="51" customHeight="1" x14ac:dyDescent="0.2">
      <c r="A7" s="67"/>
      <c r="B7" s="68"/>
      <c r="C7" s="69"/>
      <c r="D7" s="69"/>
      <c r="E7" s="72"/>
      <c r="F7" s="72"/>
      <c r="G7" s="72"/>
      <c r="H7" s="14" t="s">
        <v>273</v>
      </c>
      <c r="I7" s="33" t="s">
        <v>274</v>
      </c>
      <c r="J7" s="14" t="s">
        <v>273</v>
      </c>
      <c r="K7" s="33" t="s">
        <v>274</v>
      </c>
      <c r="L7" s="14" t="s">
        <v>273</v>
      </c>
      <c r="M7" s="33" t="s">
        <v>274</v>
      </c>
      <c r="N7" s="14" t="s">
        <v>273</v>
      </c>
      <c r="O7" s="33" t="s">
        <v>274</v>
      </c>
      <c r="P7" s="33" t="s">
        <v>275</v>
      </c>
    </row>
    <row r="8" spans="1:21" s="1" customFormat="1" ht="63.75" x14ac:dyDescent="0.2">
      <c r="A8" s="57">
        <v>1</v>
      </c>
      <c r="B8" s="58" t="s">
        <v>347</v>
      </c>
      <c r="C8" s="59">
        <v>10</v>
      </c>
      <c r="D8" s="59" t="s">
        <v>253</v>
      </c>
      <c r="E8" s="59" t="s">
        <v>254</v>
      </c>
      <c r="F8" s="59" t="s">
        <v>213</v>
      </c>
      <c r="G8" s="59" t="s">
        <v>76</v>
      </c>
      <c r="H8" s="34">
        <v>40</v>
      </c>
      <c r="I8" s="35">
        <f t="shared" ref="I8:I39" si="0">25*H8/55</f>
        <v>18.181818181818183</v>
      </c>
      <c r="J8" s="16">
        <v>9.5</v>
      </c>
      <c r="K8" s="36">
        <f t="shared" ref="K8:K39" si="1">30*J8/10</f>
        <v>28.5</v>
      </c>
      <c r="L8" s="16">
        <v>71.7</v>
      </c>
      <c r="M8" s="36">
        <f t="shared" ref="M8:M39" si="2">20*60.3/L8</f>
        <v>16.820083682008367</v>
      </c>
      <c r="N8" s="39">
        <v>212.5</v>
      </c>
      <c r="O8" s="36">
        <v>24.070588235294117</v>
      </c>
      <c r="P8" s="38">
        <f t="shared" ref="P8:P39" si="3">I8+K8+M8+O8</f>
        <v>87.572490099120671</v>
      </c>
      <c r="Q8" s="2"/>
      <c r="R8" s="2"/>
      <c r="S8" s="2"/>
      <c r="T8" s="2"/>
      <c r="U8" s="2"/>
    </row>
    <row r="9" spans="1:21" s="1" customFormat="1" ht="63.75" x14ac:dyDescent="0.2">
      <c r="A9" s="10">
        <v>2</v>
      </c>
      <c r="B9" s="23" t="s">
        <v>331</v>
      </c>
      <c r="C9" s="21">
        <v>10</v>
      </c>
      <c r="D9" s="21" t="s">
        <v>198</v>
      </c>
      <c r="E9" s="21" t="s">
        <v>49</v>
      </c>
      <c r="F9" s="21" t="s">
        <v>25</v>
      </c>
      <c r="G9" s="21" t="s">
        <v>173</v>
      </c>
      <c r="H9" s="34">
        <v>43</v>
      </c>
      <c r="I9" s="35">
        <f t="shared" si="0"/>
        <v>19.545454545454547</v>
      </c>
      <c r="J9" s="16">
        <v>10</v>
      </c>
      <c r="K9" s="36">
        <f t="shared" si="1"/>
        <v>30</v>
      </c>
      <c r="L9" s="16">
        <v>70.5</v>
      </c>
      <c r="M9" s="36">
        <f t="shared" si="2"/>
        <v>17.106382978723403</v>
      </c>
      <c r="N9" s="39">
        <v>245.6</v>
      </c>
      <c r="O9" s="36">
        <v>20.826547231270357</v>
      </c>
      <c r="P9" s="38">
        <f t="shared" si="3"/>
        <v>87.478384755448303</v>
      </c>
      <c r="Q9" s="2"/>
      <c r="R9" s="2"/>
      <c r="S9" s="2"/>
      <c r="T9" s="2"/>
      <c r="U9" s="2"/>
    </row>
    <row r="10" spans="1:21" s="1" customFormat="1" ht="63.75" x14ac:dyDescent="0.2">
      <c r="A10" s="10">
        <v>3</v>
      </c>
      <c r="B10" s="23" t="s">
        <v>385</v>
      </c>
      <c r="C10" s="21">
        <v>11</v>
      </c>
      <c r="D10" s="21" t="s">
        <v>216</v>
      </c>
      <c r="E10" s="21" t="s">
        <v>132</v>
      </c>
      <c r="F10" s="21" t="s">
        <v>135</v>
      </c>
      <c r="G10" s="21" t="s">
        <v>95</v>
      </c>
      <c r="H10" s="34">
        <v>41.5</v>
      </c>
      <c r="I10" s="35">
        <f t="shared" si="0"/>
        <v>18.863636363636363</v>
      </c>
      <c r="J10" s="16">
        <v>9.8000000000000007</v>
      </c>
      <c r="K10" s="36">
        <f t="shared" si="1"/>
        <v>29.4</v>
      </c>
      <c r="L10" s="16">
        <v>62.1</v>
      </c>
      <c r="M10" s="36">
        <f t="shared" si="2"/>
        <v>19.420289855072465</v>
      </c>
      <c r="N10" s="39">
        <v>262.7</v>
      </c>
      <c r="O10" s="36">
        <v>19.470879330034261</v>
      </c>
      <c r="P10" s="38">
        <f t="shared" si="3"/>
        <v>87.154805548743099</v>
      </c>
      <c r="Q10" s="2"/>
      <c r="R10" s="2"/>
      <c r="S10" s="2"/>
      <c r="T10" s="2"/>
      <c r="U10" s="2"/>
    </row>
    <row r="11" spans="1:21" s="1" customFormat="1" ht="63.75" x14ac:dyDescent="0.2">
      <c r="A11" s="10">
        <v>4</v>
      </c>
      <c r="B11" s="23" t="s">
        <v>349</v>
      </c>
      <c r="C11" s="50">
        <v>10</v>
      </c>
      <c r="D11" s="50" t="s">
        <v>252</v>
      </c>
      <c r="E11" s="50" t="s">
        <v>46</v>
      </c>
      <c r="F11" s="50" t="s">
        <v>166</v>
      </c>
      <c r="G11" s="50" t="s">
        <v>76</v>
      </c>
      <c r="H11" s="34">
        <v>38</v>
      </c>
      <c r="I11" s="35">
        <f t="shared" si="0"/>
        <v>17.272727272727273</v>
      </c>
      <c r="J11" s="16">
        <v>10</v>
      </c>
      <c r="K11" s="36">
        <f t="shared" si="1"/>
        <v>30</v>
      </c>
      <c r="L11" s="16">
        <v>73.900000000000006</v>
      </c>
      <c r="M11" s="36">
        <f t="shared" si="2"/>
        <v>16.319350473612989</v>
      </c>
      <c r="N11" s="39">
        <v>220.2</v>
      </c>
      <c r="O11" s="36">
        <v>23.228882833787466</v>
      </c>
      <c r="P11" s="38">
        <f t="shared" si="3"/>
        <v>86.820960580127732</v>
      </c>
      <c r="Q11" s="2"/>
      <c r="R11" s="2"/>
      <c r="S11" s="2"/>
      <c r="T11" s="2"/>
      <c r="U11" s="2"/>
    </row>
    <row r="12" spans="1:21" s="1" customFormat="1" ht="51" x14ac:dyDescent="0.2">
      <c r="A12" s="10">
        <v>5</v>
      </c>
      <c r="B12" s="23" t="s">
        <v>363</v>
      </c>
      <c r="C12" s="21">
        <v>11</v>
      </c>
      <c r="D12" s="21" t="s">
        <v>200</v>
      </c>
      <c r="E12" s="21" t="s">
        <v>78</v>
      </c>
      <c r="F12" s="21" t="s">
        <v>22</v>
      </c>
      <c r="G12" s="21" t="s">
        <v>44</v>
      </c>
      <c r="H12" s="34">
        <v>46.75</v>
      </c>
      <c r="I12" s="35">
        <f t="shared" si="0"/>
        <v>21.25</v>
      </c>
      <c r="J12" s="16">
        <v>9.6999999999999993</v>
      </c>
      <c r="K12" s="36">
        <f t="shared" si="1"/>
        <v>29.1</v>
      </c>
      <c r="L12" s="16">
        <v>80.900000000000006</v>
      </c>
      <c r="M12" s="36">
        <f t="shared" si="2"/>
        <v>14.907292954264523</v>
      </c>
      <c r="N12" s="39">
        <v>240</v>
      </c>
      <c r="O12" s="36">
        <v>21.3125</v>
      </c>
      <c r="P12" s="38">
        <f t="shared" si="3"/>
        <v>86.569792954264528</v>
      </c>
      <c r="Q12" s="2"/>
      <c r="R12" s="2"/>
      <c r="S12" s="2"/>
      <c r="T12" s="2"/>
      <c r="U12" s="2"/>
    </row>
    <row r="13" spans="1:21" s="1" customFormat="1" ht="63.75" x14ac:dyDescent="0.2">
      <c r="A13" s="10">
        <v>6</v>
      </c>
      <c r="B13" s="27" t="s">
        <v>336</v>
      </c>
      <c r="C13" s="47">
        <v>9</v>
      </c>
      <c r="D13" s="47" t="s">
        <v>264</v>
      </c>
      <c r="E13" s="47" t="s">
        <v>265</v>
      </c>
      <c r="F13" s="47" t="s">
        <v>213</v>
      </c>
      <c r="G13" s="47" t="s">
        <v>76</v>
      </c>
      <c r="H13" s="34">
        <v>31.25</v>
      </c>
      <c r="I13" s="35">
        <f t="shared" si="0"/>
        <v>14.204545454545455</v>
      </c>
      <c r="J13" s="16">
        <v>9.5</v>
      </c>
      <c r="K13" s="36">
        <f t="shared" si="1"/>
        <v>28.5</v>
      </c>
      <c r="L13" s="16">
        <v>68.5</v>
      </c>
      <c r="M13" s="36">
        <f t="shared" si="2"/>
        <v>17.605839416058394</v>
      </c>
      <c r="N13" s="39">
        <v>208.7</v>
      </c>
      <c r="O13" s="36">
        <v>24.508864398658364</v>
      </c>
      <c r="P13" s="38">
        <f t="shared" si="3"/>
        <v>84.819249269262215</v>
      </c>
      <c r="Q13" s="2"/>
      <c r="R13" s="2"/>
      <c r="S13" s="2"/>
      <c r="T13" s="2"/>
      <c r="U13" s="2"/>
    </row>
    <row r="14" spans="1:21" s="1" customFormat="1" ht="38.25" x14ac:dyDescent="0.2">
      <c r="A14" s="10">
        <v>7</v>
      </c>
      <c r="B14" s="23" t="s">
        <v>376</v>
      </c>
      <c r="C14" s="21">
        <v>11</v>
      </c>
      <c r="D14" s="21" t="s">
        <v>210</v>
      </c>
      <c r="E14" s="21" t="s">
        <v>56</v>
      </c>
      <c r="F14" s="21" t="s">
        <v>57</v>
      </c>
      <c r="G14" s="21" t="s">
        <v>211</v>
      </c>
      <c r="H14" s="34">
        <v>37.5</v>
      </c>
      <c r="I14" s="35">
        <f t="shared" si="0"/>
        <v>17.045454545454547</v>
      </c>
      <c r="J14" s="16">
        <v>9.6999999999999993</v>
      </c>
      <c r="K14" s="36">
        <f t="shared" si="1"/>
        <v>29.1</v>
      </c>
      <c r="L14" s="16">
        <v>66.2</v>
      </c>
      <c r="M14" s="36">
        <f t="shared" si="2"/>
        <v>18.217522658610271</v>
      </c>
      <c r="N14" s="39">
        <v>260.7</v>
      </c>
      <c r="O14" s="36">
        <v>19.620253164556964</v>
      </c>
      <c r="P14" s="38">
        <f t="shared" si="3"/>
        <v>83.983230368621776</v>
      </c>
      <c r="Q14" s="2"/>
      <c r="R14" s="2"/>
      <c r="S14" s="2"/>
      <c r="T14" s="2"/>
      <c r="U14" s="2"/>
    </row>
    <row r="15" spans="1:21" s="1" customFormat="1" ht="63.75" x14ac:dyDescent="0.2">
      <c r="A15" s="10">
        <v>8</v>
      </c>
      <c r="B15" s="27" t="s">
        <v>335</v>
      </c>
      <c r="C15" s="48">
        <v>9</v>
      </c>
      <c r="D15" s="48" t="s">
        <v>75</v>
      </c>
      <c r="E15" s="48" t="s">
        <v>49</v>
      </c>
      <c r="F15" s="48" t="s">
        <v>25</v>
      </c>
      <c r="G15" s="28" t="s">
        <v>76</v>
      </c>
      <c r="H15" s="34">
        <v>32.25</v>
      </c>
      <c r="I15" s="35">
        <f t="shared" si="0"/>
        <v>14.659090909090908</v>
      </c>
      <c r="J15" s="16">
        <v>9.4</v>
      </c>
      <c r="K15" s="36">
        <f t="shared" si="1"/>
        <v>28.2</v>
      </c>
      <c r="L15" s="16">
        <v>75.900000000000006</v>
      </c>
      <c r="M15" s="36">
        <f t="shared" si="2"/>
        <v>15.889328063241106</v>
      </c>
      <c r="N15" s="39">
        <v>216.1</v>
      </c>
      <c r="O15" s="36">
        <v>23.669597408607128</v>
      </c>
      <c r="P15" s="38">
        <f t="shared" si="3"/>
        <v>82.41801638093915</v>
      </c>
      <c r="Q15" s="2"/>
      <c r="R15" s="2"/>
      <c r="S15" s="2"/>
      <c r="T15" s="2"/>
      <c r="U15" s="2"/>
    </row>
    <row r="16" spans="1:21" s="18" customFormat="1" ht="63.75" x14ac:dyDescent="0.2">
      <c r="A16" s="10">
        <v>9</v>
      </c>
      <c r="B16" s="23" t="s">
        <v>370</v>
      </c>
      <c r="C16" s="21">
        <v>11</v>
      </c>
      <c r="D16" s="21" t="s">
        <v>222</v>
      </c>
      <c r="E16" s="21" t="s">
        <v>223</v>
      </c>
      <c r="F16" s="21" t="s">
        <v>32</v>
      </c>
      <c r="G16" s="21" t="s">
        <v>173</v>
      </c>
      <c r="H16" s="34">
        <v>33</v>
      </c>
      <c r="I16" s="35">
        <f t="shared" si="0"/>
        <v>15</v>
      </c>
      <c r="J16" s="16">
        <v>8.1999999999999993</v>
      </c>
      <c r="K16" s="36">
        <f t="shared" si="1"/>
        <v>24.599999999999998</v>
      </c>
      <c r="L16" s="16">
        <v>68.599999999999994</v>
      </c>
      <c r="M16" s="36">
        <f t="shared" si="2"/>
        <v>17.580174927113703</v>
      </c>
      <c r="N16" s="39">
        <v>204.6</v>
      </c>
      <c r="O16" s="36">
        <v>25</v>
      </c>
      <c r="P16" s="38">
        <f t="shared" si="3"/>
        <v>82.180174927113697</v>
      </c>
    </row>
    <row r="17" spans="1:16" s="18" customFormat="1" ht="38.25" x14ac:dyDescent="0.2">
      <c r="A17" s="10">
        <v>10</v>
      </c>
      <c r="B17" s="23" t="s">
        <v>374</v>
      </c>
      <c r="C17" s="21">
        <v>9</v>
      </c>
      <c r="D17" s="21" t="s">
        <v>231</v>
      </c>
      <c r="E17" s="21" t="s">
        <v>46</v>
      </c>
      <c r="F17" s="21" t="s">
        <v>50</v>
      </c>
      <c r="G17" s="21" t="s">
        <v>232</v>
      </c>
      <c r="H17" s="34">
        <v>41</v>
      </c>
      <c r="I17" s="35">
        <f t="shared" si="0"/>
        <v>18.636363636363637</v>
      </c>
      <c r="J17" s="16">
        <v>8.5</v>
      </c>
      <c r="K17" s="36">
        <f t="shared" si="1"/>
        <v>25.5</v>
      </c>
      <c r="L17" s="16">
        <v>72.5</v>
      </c>
      <c r="M17" s="36">
        <f t="shared" si="2"/>
        <v>16.634482758620688</v>
      </c>
      <c r="N17" s="39">
        <v>251.5</v>
      </c>
      <c r="O17" s="36">
        <v>20.337972166998011</v>
      </c>
      <c r="P17" s="38">
        <f t="shared" si="3"/>
        <v>81.108818561982346</v>
      </c>
    </row>
    <row r="18" spans="1:16" s="45" customFormat="1" ht="51" x14ac:dyDescent="0.2">
      <c r="A18" s="10">
        <v>11</v>
      </c>
      <c r="B18" s="23" t="s">
        <v>346</v>
      </c>
      <c r="C18" s="21">
        <v>9</v>
      </c>
      <c r="D18" s="21" t="s">
        <v>204</v>
      </c>
      <c r="E18" s="28" t="s">
        <v>31</v>
      </c>
      <c r="F18" s="21" t="s">
        <v>25</v>
      </c>
      <c r="G18" s="21" t="s">
        <v>44</v>
      </c>
      <c r="H18" s="34">
        <v>30.25</v>
      </c>
      <c r="I18" s="35">
        <f t="shared" si="0"/>
        <v>13.75</v>
      </c>
      <c r="J18" s="16">
        <v>10</v>
      </c>
      <c r="K18" s="36">
        <f t="shared" si="1"/>
        <v>30</v>
      </c>
      <c r="L18" s="16">
        <v>64.5</v>
      </c>
      <c r="M18" s="36">
        <f t="shared" si="2"/>
        <v>18.697674418604652</v>
      </c>
      <c r="N18" s="39">
        <v>274.7</v>
      </c>
      <c r="O18" s="36">
        <v>18.620313068802332</v>
      </c>
      <c r="P18" s="38">
        <f t="shared" si="3"/>
        <v>81.067987487406981</v>
      </c>
    </row>
    <row r="19" spans="1:16" s="18" customFormat="1" ht="51" x14ac:dyDescent="0.2">
      <c r="A19" s="10">
        <v>12</v>
      </c>
      <c r="B19" s="23" t="s">
        <v>355</v>
      </c>
      <c r="C19" s="21">
        <v>10</v>
      </c>
      <c r="D19" s="21" t="s">
        <v>190</v>
      </c>
      <c r="E19" s="21" t="s">
        <v>28</v>
      </c>
      <c r="F19" s="21" t="s">
        <v>67</v>
      </c>
      <c r="G19" s="21" t="s">
        <v>191</v>
      </c>
      <c r="H19" s="34">
        <v>38</v>
      </c>
      <c r="I19" s="35">
        <f t="shared" si="0"/>
        <v>17.272727272727273</v>
      </c>
      <c r="J19" s="16">
        <v>9.1999999999999993</v>
      </c>
      <c r="K19" s="36">
        <f t="shared" si="1"/>
        <v>27.6</v>
      </c>
      <c r="L19" s="16">
        <v>92.8</v>
      </c>
      <c r="M19" s="36">
        <f t="shared" si="2"/>
        <v>12.995689655172415</v>
      </c>
      <c r="N19" s="39">
        <v>221.5</v>
      </c>
      <c r="O19" s="36">
        <v>23.092550790067719</v>
      </c>
      <c r="P19" s="38">
        <f t="shared" si="3"/>
        <v>80.960967717967407</v>
      </c>
    </row>
    <row r="20" spans="1:16" s="18" customFormat="1" ht="38.25" x14ac:dyDescent="0.2">
      <c r="A20" s="10">
        <v>13</v>
      </c>
      <c r="B20" s="23" t="s">
        <v>381</v>
      </c>
      <c r="C20" s="21">
        <v>10</v>
      </c>
      <c r="D20" s="21" t="s">
        <v>208</v>
      </c>
      <c r="E20" s="21" t="s">
        <v>24</v>
      </c>
      <c r="F20" s="21" t="s">
        <v>22</v>
      </c>
      <c r="G20" s="21" t="s">
        <v>183</v>
      </c>
      <c r="H20" s="34">
        <v>32</v>
      </c>
      <c r="I20" s="35">
        <f t="shared" si="0"/>
        <v>14.545454545454545</v>
      </c>
      <c r="J20" s="16">
        <v>8.9</v>
      </c>
      <c r="K20" s="36">
        <f t="shared" si="1"/>
        <v>26.7</v>
      </c>
      <c r="L20" s="16">
        <v>62.7</v>
      </c>
      <c r="M20" s="36">
        <f t="shared" si="2"/>
        <v>19.23444976076555</v>
      </c>
      <c r="N20" s="39">
        <v>251.2</v>
      </c>
      <c r="O20" s="36">
        <v>20.362261146496817</v>
      </c>
      <c r="P20" s="38">
        <f t="shared" si="3"/>
        <v>80.842165452716912</v>
      </c>
    </row>
    <row r="21" spans="1:16" s="18" customFormat="1" ht="51" x14ac:dyDescent="0.2">
      <c r="A21" s="10">
        <v>14</v>
      </c>
      <c r="B21" s="23" t="s">
        <v>389</v>
      </c>
      <c r="C21" s="21">
        <v>10</v>
      </c>
      <c r="D21" s="21" t="s">
        <v>217</v>
      </c>
      <c r="E21" s="21" t="s">
        <v>53</v>
      </c>
      <c r="F21" s="21" t="s">
        <v>25</v>
      </c>
      <c r="G21" s="21" t="s">
        <v>218</v>
      </c>
      <c r="H21" s="34">
        <v>41</v>
      </c>
      <c r="I21" s="35">
        <f t="shared" si="0"/>
        <v>18.636363636363637</v>
      </c>
      <c r="J21" s="16">
        <v>9.6</v>
      </c>
      <c r="K21" s="36">
        <f t="shared" si="1"/>
        <v>28.8</v>
      </c>
      <c r="L21" s="16">
        <v>101.5</v>
      </c>
      <c r="M21" s="36">
        <f t="shared" si="2"/>
        <v>11.881773399014778</v>
      </c>
      <c r="N21" s="39">
        <v>250.1</v>
      </c>
      <c r="O21" s="36">
        <v>20.451819272291083</v>
      </c>
      <c r="P21" s="38">
        <f t="shared" si="3"/>
        <v>79.769956307669503</v>
      </c>
    </row>
    <row r="22" spans="1:16" s="18" customFormat="1" ht="51" x14ac:dyDescent="0.2">
      <c r="A22" s="10">
        <v>15</v>
      </c>
      <c r="B22" s="23" t="s">
        <v>351</v>
      </c>
      <c r="C22" s="21">
        <v>9</v>
      </c>
      <c r="D22" s="21" t="s">
        <v>201</v>
      </c>
      <c r="E22" s="21" t="s">
        <v>68</v>
      </c>
      <c r="F22" s="21" t="s">
        <v>22</v>
      </c>
      <c r="G22" s="21" t="s">
        <v>72</v>
      </c>
      <c r="H22" s="34">
        <v>33</v>
      </c>
      <c r="I22" s="35">
        <f t="shared" si="0"/>
        <v>15</v>
      </c>
      <c r="J22" s="16">
        <v>9.3000000000000007</v>
      </c>
      <c r="K22" s="36">
        <f t="shared" si="1"/>
        <v>27.9</v>
      </c>
      <c r="L22" s="16">
        <v>74.2</v>
      </c>
      <c r="M22" s="36">
        <f t="shared" si="2"/>
        <v>16.253369272237197</v>
      </c>
      <c r="N22" s="39">
        <v>252.1</v>
      </c>
      <c r="O22" s="36">
        <v>20.289567631892108</v>
      </c>
      <c r="P22" s="38">
        <f t="shared" si="3"/>
        <v>79.442936904129311</v>
      </c>
    </row>
    <row r="23" spans="1:16" s="18" customFormat="1" ht="63.75" x14ac:dyDescent="0.2">
      <c r="A23" s="10">
        <v>16</v>
      </c>
      <c r="B23" s="23" t="s">
        <v>337</v>
      </c>
      <c r="C23" s="21">
        <v>9</v>
      </c>
      <c r="D23" s="21" t="s">
        <v>174</v>
      </c>
      <c r="E23" s="21" t="s">
        <v>175</v>
      </c>
      <c r="F23" s="21" t="s">
        <v>50</v>
      </c>
      <c r="G23" s="21" t="s">
        <v>76</v>
      </c>
      <c r="H23" s="34">
        <v>34.75</v>
      </c>
      <c r="I23" s="35">
        <f t="shared" si="0"/>
        <v>15.795454545454545</v>
      </c>
      <c r="J23" s="16">
        <v>9.4</v>
      </c>
      <c r="K23" s="36">
        <f t="shared" si="1"/>
        <v>28.2</v>
      </c>
      <c r="L23" s="16">
        <v>72.099999999999994</v>
      </c>
      <c r="M23" s="36">
        <f t="shared" si="2"/>
        <v>16.726768377253816</v>
      </c>
      <c r="N23" s="39">
        <v>275.8</v>
      </c>
      <c r="O23" s="36">
        <v>18.546047860768674</v>
      </c>
      <c r="P23" s="38">
        <f t="shared" si="3"/>
        <v>79.268270783477021</v>
      </c>
    </row>
    <row r="24" spans="1:16" s="18" customFormat="1" ht="63.75" x14ac:dyDescent="0.2">
      <c r="A24" s="10">
        <v>17</v>
      </c>
      <c r="B24" s="23" t="s">
        <v>343</v>
      </c>
      <c r="C24" s="46">
        <v>9</v>
      </c>
      <c r="D24" s="49" t="s">
        <v>261</v>
      </c>
      <c r="E24" s="49" t="s">
        <v>262</v>
      </c>
      <c r="F24" s="49" t="s">
        <v>263</v>
      </c>
      <c r="G24" s="49" t="s">
        <v>152</v>
      </c>
      <c r="H24" s="34">
        <v>31</v>
      </c>
      <c r="I24" s="35">
        <f t="shared" si="0"/>
        <v>14.090909090909092</v>
      </c>
      <c r="J24" s="16">
        <v>9.5</v>
      </c>
      <c r="K24" s="36">
        <f t="shared" si="1"/>
        <v>28.5</v>
      </c>
      <c r="L24" s="16">
        <v>68.3</v>
      </c>
      <c r="M24" s="36">
        <f t="shared" si="2"/>
        <v>17.65739385065886</v>
      </c>
      <c r="N24" s="39">
        <v>271.5</v>
      </c>
      <c r="O24" s="36">
        <v>18.839779005524861</v>
      </c>
      <c r="P24" s="38">
        <f t="shared" si="3"/>
        <v>79.088081947092817</v>
      </c>
    </row>
    <row r="25" spans="1:16" s="18" customFormat="1" ht="51" x14ac:dyDescent="0.2">
      <c r="A25" s="10">
        <v>18</v>
      </c>
      <c r="B25" s="23" t="s">
        <v>375</v>
      </c>
      <c r="C25" s="21">
        <v>9</v>
      </c>
      <c r="D25" s="21" t="s">
        <v>149</v>
      </c>
      <c r="E25" s="21" t="s">
        <v>53</v>
      </c>
      <c r="F25" s="21" t="s">
        <v>50</v>
      </c>
      <c r="G25" s="21" t="s">
        <v>96</v>
      </c>
      <c r="H25" s="34">
        <v>25.25</v>
      </c>
      <c r="I25" s="35">
        <f t="shared" si="0"/>
        <v>11.477272727272727</v>
      </c>
      <c r="J25" s="16">
        <v>9.6</v>
      </c>
      <c r="K25" s="36">
        <f t="shared" si="1"/>
        <v>28.8</v>
      </c>
      <c r="L25" s="16">
        <v>80.3</v>
      </c>
      <c r="M25" s="36">
        <f t="shared" si="2"/>
        <v>15.018679950186801</v>
      </c>
      <c r="N25" s="39">
        <v>215</v>
      </c>
      <c r="O25" s="36">
        <v>23.790697674418606</v>
      </c>
      <c r="P25" s="38">
        <f t="shared" si="3"/>
        <v>79.086650351878134</v>
      </c>
    </row>
    <row r="26" spans="1:16" s="18" customFormat="1" ht="38.25" x14ac:dyDescent="0.2">
      <c r="A26" s="10">
        <v>19</v>
      </c>
      <c r="B26" s="23" t="s">
        <v>350</v>
      </c>
      <c r="C26" s="46">
        <v>11</v>
      </c>
      <c r="D26" s="46" t="s">
        <v>255</v>
      </c>
      <c r="E26" s="46" t="s">
        <v>53</v>
      </c>
      <c r="F26" s="46" t="s">
        <v>57</v>
      </c>
      <c r="G26" s="49" t="s">
        <v>256</v>
      </c>
      <c r="H26" s="34">
        <v>29</v>
      </c>
      <c r="I26" s="35">
        <f t="shared" si="0"/>
        <v>13.181818181818182</v>
      </c>
      <c r="J26" s="16">
        <v>9.6999999999999993</v>
      </c>
      <c r="K26" s="36">
        <f t="shared" si="1"/>
        <v>29.1</v>
      </c>
      <c r="L26" s="16">
        <v>70</v>
      </c>
      <c r="M26" s="36">
        <f t="shared" si="2"/>
        <v>17.228571428571428</v>
      </c>
      <c r="N26" s="39">
        <v>263.8</v>
      </c>
      <c r="O26" s="36">
        <v>19.389689158453372</v>
      </c>
      <c r="P26" s="38">
        <f t="shared" si="3"/>
        <v>78.900078768842974</v>
      </c>
    </row>
    <row r="27" spans="1:16" s="18" customFormat="1" ht="63.75" x14ac:dyDescent="0.2">
      <c r="A27" s="10">
        <v>20</v>
      </c>
      <c r="B27" s="23" t="s">
        <v>368</v>
      </c>
      <c r="C27" s="28">
        <v>8</v>
      </c>
      <c r="D27" s="28" t="s">
        <v>185</v>
      </c>
      <c r="E27" s="28" t="s">
        <v>186</v>
      </c>
      <c r="F27" s="28" t="s">
        <v>187</v>
      </c>
      <c r="G27" s="28" t="s">
        <v>156</v>
      </c>
      <c r="H27" s="34">
        <v>25</v>
      </c>
      <c r="I27" s="35">
        <f t="shared" si="0"/>
        <v>11.363636363636363</v>
      </c>
      <c r="J27" s="16">
        <v>9.6</v>
      </c>
      <c r="K27" s="36">
        <f t="shared" si="1"/>
        <v>28.8</v>
      </c>
      <c r="L27" s="16">
        <v>71.8</v>
      </c>
      <c r="M27" s="36">
        <f t="shared" si="2"/>
        <v>16.796657381615599</v>
      </c>
      <c r="N27" s="39">
        <v>240</v>
      </c>
      <c r="O27" s="36">
        <v>21.3125</v>
      </c>
      <c r="P27" s="38">
        <f t="shared" si="3"/>
        <v>78.27279374525196</v>
      </c>
    </row>
    <row r="28" spans="1:16" s="18" customFormat="1" ht="51" x14ac:dyDescent="0.2">
      <c r="A28" s="10">
        <v>21</v>
      </c>
      <c r="B28" s="23" t="s">
        <v>373</v>
      </c>
      <c r="C28" s="21">
        <v>9</v>
      </c>
      <c r="D28" s="21" t="s">
        <v>133</v>
      </c>
      <c r="E28" s="21" t="s">
        <v>28</v>
      </c>
      <c r="F28" s="21" t="s">
        <v>122</v>
      </c>
      <c r="G28" s="21" t="s">
        <v>72</v>
      </c>
      <c r="H28" s="34">
        <v>31.5</v>
      </c>
      <c r="I28" s="35">
        <f t="shared" si="0"/>
        <v>14.318181818181818</v>
      </c>
      <c r="J28" s="16">
        <v>9.1999999999999993</v>
      </c>
      <c r="K28" s="36">
        <f t="shared" si="1"/>
        <v>27.6</v>
      </c>
      <c r="L28" s="16">
        <v>67.099999999999994</v>
      </c>
      <c r="M28" s="36">
        <f t="shared" si="2"/>
        <v>17.973174366616991</v>
      </c>
      <c r="N28" s="39">
        <v>280.7</v>
      </c>
      <c r="O28" s="36">
        <v>18.222301389383684</v>
      </c>
      <c r="P28" s="38">
        <f t="shared" si="3"/>
        <v>78.113657574182497</v>
      </c>
    </row>
    <row r="29" spans="1:16" s="18" customFormat="1" ht="63.75" x14ac:dyDescent="0.2">
      <c r="A29" s="10">
        <v>22</v>
      </c>
      <c r="B29" s="23" t="s">
        <v>342</v>
      </c>
      <c r="C29" s="50">
        <v>11</v>
      </c>
      <c r="D29" s="50" t="s">
        <v>251</v>
      </c>
      <c r="E29" s="50" t="s">
        <v>78</v>
      </c>
      <c r="F29" s="50" t="s">
        <v>32</v>
      </c>
      <c r="G29" s="21" t="s">
        <v>221</v>
      </c>
      <c r="H29" s="34">
        <v>33.25</v>
      </c>
      <c r="I29" s="35">
        <f t="shared" si="0"/>
        <v>15.113636363636363</v>
      </c>
      <c r="J29" s="16">
        <v>9</v>
      </c>
      <c r="K29" s="36">
        <f t="shared" si="1"/>
        <v>27</v>
      </c>
      <c r="L29" s="16">
        <v>71.599999999999994</v>
      </c>
      <c r="M29" s="36">
        <f t="shared" si="2"/>
        <v>16.843575418994416</v>
      </c>
      <c r="N29" s="39">
        <v>270.10000000000002</v>
      </c>
      <c r="O29" s="36">
        <v>18.937430581266195</v>
      </c>
      <c r="P29" s="38">
        <f t="shared" si="3"/>
        <v>77.894642363896978</v>
      </c>
    </row>
    <row r="30" spans="1:16" s="18" customFormat="1" ht="51" x14ac:dyDescent="0.2">
      <c r="A30" s="10">
        <v>23</v>
      </c>
      <c r="B30" s="23" t="s">
        <v>364</v>
      </c>
      <c r="C30" s="21">
        <v>11</v>
      </c>
      <c r="D30" s="21" t="s">
        <v>199</v>
      </c>
      <c r="E30" s="21" t="s">
        <v>24</v>
      </c>
      <c r="F30" s="21" t="s">
        <v>60</v>
      </c>
      <c r="G30" s="21" t="s">
        <v>44</v>
      </c>
      <c r="H30" s="34">
        <v>39.5</v>
      </c>
      <c r="I30" s="35">
        <f t="shared" si="0"/>
        <v>17.954545454545453</v>
      </c>
      <c r="J30" s="16">
        <v>7.7</v>
      </c>
      <c r="K30" s="36">
        <f t="shared" si="1"/>
        <v>23.1</v>
      </c>
      <c r="L30" s="16">
        <v>71.099999999999994</v>
      </c>
      <c r="M30" s="36">
        <f t="shared" si="2"/>
        <v>16.962025316455698</v>
      </c>
      <c r="N30" s="39">
        <v>259.7</v>
      </c>
      <c r="O30" s="36">
        <v>19.695802849441666</v>
      </c>
      <c r="P30" s="38">
        <f t="shared" si="3"/>
        <v>77.712373620442818</v>
      </c>
    </row>
    <row r="31" spans="1:16" s="18" customFormat="1" ht="51" x14ac:dyDescent="0.2">
      <c r="A31" s="10">
        <v>24</v>
      </c>
      <c r="B31" s="23" t="s">
        <v>360</v>
      </c>
      <c r="C31" s="21">
        <v>11</v>
      </c>
      <c r="D31" s="21" t="s">
        <v>250</v>
      </c>
      <c r="E31" s="21" t="s">
        <v>46</v>
      </c>
      <c r="F31" s="21" t="s">
        <v>144</v>
      </c>
      <c r="G31" s="21" t="s">
        <v>197</v>
      </c>
      <c r="H31" s="34">
        <v>38.5</v>
      </c>
      <c r="I31" s="35">
        <f t="shared" si="0"/>
        <v>17.5</v>
      </c>
      <c r="J31" s="16">
        <v>9.4</v>
      </c>
      <c r="K31" s="36">
        <f t="shared" si="1"/>
        <v>28.2</v>
      </c>
      <c r="L31" s="16">
        <v>80.3</v>
      </c>
      <c r="M31" s="36">
        <f t="shared" si="2"/>
        <v>15.018679950186801</v>
      </c>
      <c r="N31" s="39">
        <v>306.7</v>
      </c>
      <c r="O31" s="36">
        <v>16.677535050537987</v>
      </c>
      <c r="P31" s="38">
        <f t="shared" si="3"/>
        <v>77.396215000724794</v>
      </c>
    </row>
    <row r="32" spans="1:16" s="18" customFormat="1" ht="63.75" x14ac:dyDescent="0.2">
      <c r="A32" s="10">
        <v>25</v>
      </c>
      <c r="B32" s="23" t="s">
        <v>367</v>
      </c>
      <c r="C32" s="21">
        <v>10</v>
      </c>
      <c r="D32" s="21" t="s">
        <v>220</v>
      </c>
      <c r="E32" s="21" t="s">
        <v>78</v>
      </c>
      <c r="F32" s="21" t="s">
        <v>29</v>
      </c>
      <c r="G32" s="21" t="s">
        <v>221</v>
      </c>
      <c r="H32" s="34">
        <v>35</v>
      </c>
      <c r="I32" s="35">
        <f t="shared" si="0"/>
        <v>15.909090909090908</v>
      </c>
      <c r="J32" s="16">
        <v>8.8000000000000007</v>
      </c>
      <c r="K32" s="36">
        <f t="shared" si="1"/>
        <v>26.4</v>
      </c>
      <c r="L32" s="16">
        <v>79</v>
      </c>
      <c r="M32" s="36">
        <f t="shared" si="2"/>
        <v>15.265822784810126</v>
      </c>
      <c r="N32" s="39">
        <v>263.60000000000002</v>
      </c>
      <c r="O32" s="36">
        <v>19.404400606980271</v>
      </c>
      <c r="P32" s="38">
        <f t="shared" si="3"/>
        <v>76.979314300881299</v>
      </c>
    </row>
    <row r="33" spans="1:16" s="18" customFormat="1" ht="51" x14ac:dyDescent="0.2">
      <c r="A33" s="10">
        <v>26</v>
      </c>
      <c r="B33" s="23" t="s">
        <v>341</v>
      </c>
      <c r="C33" s="21">
        <v>11</v>
      </c>
      <c r="D33" s="21" t="s">
        <v>196</v>
      </c>
      <c r="E33" s="21" t="s">
        <v>35</v>
      </c>
      <c r="F33" s="21" t="s">
        <v>135</v>
      </c>
      <c r="G33" s="21" t="s">
        <v>197</v>
      </c>
      <c r="H33" s="34">
        <v>34.5</v>
      </c>
      <c r="I33" s="35">
        <f t="shared" si="0"/>
        <v>15.681818181818182</v>
      </c>
      <c r="J33" s="16">
        <v>8.3000000000000007</v>
      </c>
      <c r="K33" s="36">
        <f t="shared" si="1"/>
        <v>24.900000000000002</v>
      </c>
      <c r="L33" s="16">
        <v>73.5</v>
      </c>
      <c r="M33" s="36">
        <f t="shared" si="2"/>
        <v>16.408163265306122</v>
      </c>
      <c r="N33" s="39">
        <v>260.39999999999998</v>
      </c>
      <c r="O33" s="36">
        <v>19.642857142857146</v>
      </c>
      <c r="P33" s="38">
        <f t="shared" si="3"/>
        <v>76.632838589981446</v>
      </c>
    </row>
    <row r="34" spans="1:16" s="18" customFormat="1" ht="63.75" x14ac:dyDescent="0.2">
      <c r="A34" s="10">
        <v>27</v>
      </c>
      <c r="B34" s="23" t="s">
        <v>358</v>
      </c>
      <c r="C34" s="21">
        <v>10</v>
      </c>
      <c r="D34" s="21" t="s">
        <v>210</v>
      </c>
      <c r="E34" s="21" t="s">
        <v>49</v>
      </c>
      <c r="F34" s="21" t="s">
        <v>239</v>
      </c>
      <c r="G34" s="21" t="s">
        <v>120</v>
      </c>
      <c r="H34" s="34">
        <v>28.5</v>
      </c>
      <c r="I34" s="35">
        <f t="shared" si="0"/>
        <v>12.954545454545455</v>
      </c>
      <c r="J34" s="16">
        <v>7.2</v>
      </c>
      <c r="K34" s="36">
        <f t="shared" si="1"/>
        <v>21.6</v>
      </c>
      <c r="L34" s="16">
        <v>63</v>
      </c>
      <c r="M34" s="36">
        <f t="shared" si="2"/>
        <v>19.142857142857142</v>
      </c>
      <c r="N34" s="39">
        <v>224</v>
      </c>
      <c r="O34" s="36">
        <v>22.834821428571427</v>
      </c>
      <c r="P34" s="38">
        <f t="shared" si="3"/>
        <v>76.532224025974031</v>
      </c>
    </row>
    <row r="35" spans="1:16" s="18" customFormat="1" ht="51" x14ac:dyDescent="0.2">
      <c r="A35" s="10">
        <v>28</v>
      </c>
      <c r="B35" s="23" t="s">
        <v>345</v>
      </c>
      <c r="C35" s="49">
        <v>10</v>
      </c>
      <c r="D35" s="49" t="s">
        <v>259</v>
      </c>
      <c r="E35" s="49" t="s">
        <v>24</v>
      </c>
      <c r="F35" s="49" t="s">
        <v>22</v>
      </c>
      <c r="G35" s="46" t="s">
        <v>260</v>
      </c>
      <c r="H35" s="34">
        <v>37</v>
      </c>
      <c r="I35" s="35">
        <f t="shared" si="0"/>
        <v>16.818181818181817</v>
      </c>
      <c r="J35" s="16">
        <v>9.4</v>
      </c>
      <c r="K35" s="36">
        <f t="shared" si="1"/>
        <v>28.2</v>
      </c>
      <c r="L35" s="16">
        <v>82.5</v>
      </c>
      <c r="M35" s="36">
        <f t="shared" si="2"/>
        <v>14.618181818181819</v>
      </c>
      <c r="N35" s="39">
        <v>304.89999999999998</v>
      </c>
      <c r="O35" s="36">
        <v>16.775992128566745</v>
      </c>
      <c r="P35" s="38">
        <f t="shared" si="3"/>
        <v>76.412355764930382</v>
      </c>
    </row>
    <row r="36" spans="1:16" s="18" customFormat="1" ht="63.75" x14ac:dyDescent="0.2">
      <c r="A36" s="10">
        <v>29</v>
      </c>
      <c r="B36" s="23" t="s">
        <v>383</v>
      </c>
      <c r="C36" s="21">
        <v>10</v>
      </c>
      <c r="D36" s="21" t="s">
        <v>207</v>
      </c>
      <c r="E36" s="21" t="s">
        <v>39</v>
      </c>
      <c r="F36" s="21" t="s">
        <v>40</v>
      </c>
      <c r="G36" s="21" t="s">
        <v>173</v>
      </c>
      <c r="H36" s="34">
        <v>30.25</v>
      </c>
      <c r="I36" s="35">
        <f t="shared" si="0"/>
        <v>13.75</v>
      </c>
      <c r="J36" s="16">
        <v>8.5</v>
      </c>
      <c r="K36" s="36">
        <f t="shared" si="1"/>
        <v>25.5</v>
      </c>
      <c r="L36" s="16">
        <v>73.8</v>
      </c>
      <c r="M36" s="36">
        <f t="shared" si="2"/>
        <v>16.341463414634148</v>
      </c>
      <c r="N36" s="39">
        <v>245.8</v>
      </c>
      <c r="O36" s="36">
        <v>20.809601301871439</v>
      </c>
      <c r="P36" s="38">
        <f t="shared" si="3"/>
        <v>76.401064716505587</v>
      </c>
    </row>
    <row r="37" spans="1:16" s="18" customFormat="1" ht="38.25" x14ac:dyDescent="0.2">
      <c r="A37" s="10">
        <v>30</v>
      </c>
      <c r="B37" s="23" t="s">
        <v>365</v>
      </c>
      <c r="C37" s="21">
        <v>11</v>
      </c>
      <c r="D37" s="21" t="s">
        <v>234</v>
      </c>
      <c r="E37" s="21" t="s">
        <v>115</v>
      </c>
      <c r="F37" s="21" t="s">
        <v>235</v>
      </c>
      <c r="G37" s="21" t="s">
        <v>236</v>
      </c>
      <c r="H37" s="34">
        <v>36.5</v>
      </c>
      <c r="I37" s="35">
        <f t="shared" si="0"/>
        <v>16.59090909090909</v>
      </c>
      <c r="J37" s="16">
        <v>7.2</v>
      </c>
      <c r="K37" s="36">
        <f t="shared" si="1"/>
        <v>21.6</v>
      </c>
      <c r="L37" s="16">
        <v>71.599999999999994</v>
      </c>
      <c r="M37" s="36">
        <f t="shared" si="2"/>
        <v>16.843575418994416</v>
      </c>
      <c r="N37" s="39">
        <v>240</v>
      </c>
      <c r="O37" s="36">
        <v>21.3125</v>
      </c>
      <c r="P37" s="38">
        <f t="shared" si="3"/>
        <v>76.346984509903507</v>
      </c>
    </row>
    <row r="38" spans="1:16" s="18" customFormat="1" ht="38.25" x14ac:dyDescent="0.2">
      <c r="A38" s="10">
        <v>31</v>
      </c>
      <c r="B38" s="23" t="s">
        <v>348</v>
      </c>
      <c r="C38" s="46">
        <v>11</v>
      </c>
      <c r="D38" s="46" t="s">
        <v>257</v>
      </c>
      <c r="E38" s="46" t="s">
        <v>59</v>
      </c>
      <c r="F38" s="46" t="s">
        <v>50</v>
      </c>
      <c r="G38" s="46" t="s">
        <v>258</v>
      </c>
      <c r="H38" s="34">
        <v>33.5</v>
      </c>
      <c r="I38" s="35">
        <f t="shared" si="0"/>
        <v>15.227272727272727</v>
      </c>
      <c r="J38" s="16">
        <v>9.1999999999999993</v>
      </c>
      <c r="K38" s="36">
        <f t="shared" si="1"/>
        <v>27.6</v>
      </c>
      <c r="L38" s="16">
        <v>73.099999999999994</v>
      </c>
      <c r="M38" s="36">
        <f t="shared" si="2"/>
        <v>16.497948016415869</v>
      </c>
      <c r="N38" s="39">
        <v>301.60000000000002</v>
      </c>
      <c r="O38" s="36">
        <v>16.959549071618035</v>
      </c>
      <c r="P38" s="38">
        <f t="shared" si="3"/>
        <v>76.284769815306632</v>
      </c>
    </row>
    <row r="39" spans="1:16" s="18" customFormat="1" ht="63.75" x14ac:dyDescent="0.2">
      <c r="A39" s="10">
        <v>32</v>
      </c>
      <c r="B39" s="23" t="s">
        <v>369</v>
      </c>
      <c r="C39" s="21">
        <v>11</v>
      </c>
      <c r="D39" s="21" t="s">
        <v>224</v>
      </c>
      <c r="E39" s="21" t="s">
        <v>24</v>
      </c>
      <c r="F39" s="21" t="s">
        <v>22</v>
      </c>
      <c r="G39" s="21" t="s">
        <v>225</v>
      </c>
      <c r="H39" s="34">
        <v>26.25</v>
      </c>
      <c r="I39" s="35">
        <f t="shared" si="0"/>
        <v>11.931818181818182</v>
      </c>
      <c r="J39" s="16">
        <v>8.9</v>
      </c>
      <c r="K39" s="36">
        <f t="shared" si="1"/>
        <v>26.7</v>
      </c>
      <c r="L39" s="16">
        <v>74.099999999999994</v>
      </c>
      <c r="M39" s="36">
        <f t="shared" si="2"/>
        <v>16.275303643724698</v>
      </c>
      <c r="N39" s="39">
        <v>248.1</v>
      </c>
      <c r="O39" s="36">
        <v>20.616686819830715</v>
      </c>
      <c r="P39" s="38">
        <f t="shared" si="3"/>
        <v>75.523808645373592</v>
      </c>
    </row>
    <row r="40" spans="1:16" s="18" customFormat="1" ht="63.75" x14ac:dyDescent="0.2">
      <c r="A40" s="10">
        <v>33</v>
      </c>
      <c r="B40" s="23" t="s">
        <v>371</v>
      </c>
      <c r="C40" s="21">
        <v>9</v>
      </c>
      <c r="D40" s="21" t="s">
        <v>230</v>
      </c>
      <c r="E40" s="21" t="s">
        <v>132</v>
      </c>
      <c r="F40" s="21" t="s">
        <v>74</v>
      </c>
      <c r="G40" s="21" t="s">
        <v>156</v>
      </c>
      <c r="H40" s="34">
        <v>27</v>
      </c>
      <c r="I40" s="35">
        <f t="shared" ref="I40:I71" si="4">25*H40/55</f>
        <v>12.272727272727273</v>
      </c>
      <c r="J40" s="16">
        <v>6</v>
      </c>
      <c r="K40" s="36">
        <f t="shared" ref="K40:K71" si="5">30*J40/10</f>
        <v>18</v>
      </c>
      <c r="L40" s="16">
        <v>60.3</v>
      </c>
      <c r="M40" s="36">
        <f t="shared" ref="M40:M71" si="6">20*60.3/L40</f>
        <v>20</v>
      </c>
      <c r="N40" s="39">
        <v>204.6</v>
      </c>
      <c r="O40" s="36">
        <v>25</v>
      </c>
      <c r="P40" s="38">
        <f t="shared" ref="P40:P71" si="7">I40+K40+M40+O40</f>
        <v>75.27272727272728</v>
      </c>
    </row>
    <row r="41" spans="1:16" s="18" customFormat="1" ht="51" x14ac:dyDescent="0.2">
      <c r="A41" s="10">
        <v>34</v>
      </c>
      <c r="B41" s="23" t="s">
        <v>391</v>
      </c>
      <c r="C41" s="21">
        <v>9</v>
      </c>
      <c r="D41" s="21" t="s">
        <v>240</v>
      </c>
      <c r="E41" s="21" t="s">
        <v>21</v>
      </c>
      <c r="F41" s="21" t="s">
        <v>43</v>
      </c>
      <c r="G41" s="21" t="s">
        <v>241</v>
      </c>
      <c r="H41" s="34">
        <v>28.5</v>
      </c>
      <c r="I41" s="35">
        <f t="shared" si="4"/>
        <v>12.954545454545455</v>
      </c>
      <c r="J41" s="16">
        <v>9</v>
      </c>
      <c r="K41" s="36">
        <f t="shared" si="5"/>
        <v>27</v>
      </c>
      <c r="L41" s="16">
        <v>68.099999999999994</v>
      </c>
      <c r="M41" s="36">
        <f t="shared" si="6"/>
        <v>17.709251101321588</v>
      </c>
      <c r="N41" s="39">
        <v>291</v>
      </c>
      <c r="O41" s="36">
        <v>17.577319587628867</v>
      </c>
      <c r="P41" s="38">
        <f t="shared" si="7"/>
        <v>75.241116143495901</v>
      </c>
    </row>
    <row r="42" spans="1:16" s="18" customFormat="1" ht="38.25" x14ac:dyDescent="0.2">
      <c r="A42" s="10">
        <v>35</v>
      </c>
      <c r="B42" s="23" t="s">
        <v>332</v>
      </c>
      <c r="C42" s="21">
        <v>10</v>
      </c>
      <c r="D42" s="21" t="s">
        <v>180</v>
      </c>
      <c r="E42" s="21" t="s">
        <v>39</v>
      </c>
      <c r="F42" s="21" t="s">
        <v>32</v>
      </c>
      <c r="G42" s="21" t="s">
        <v>181</v>
      </c>
      <c r="H42" s="34">
        <v>28.5</v>
      </c>
      <c r="I42" s="35">
        <f t="shared" si="4"/>
        <v>12.954545454545455</v>
      </c>
      <c r="J42" s="16">
        <v>7</v>
      </c>
      <c r="K42" s="36">
        <f t="shared" si="5"/>
        <v>21</v>
      </c>
      <c r="L42" s="16">
        <v>64.7</v>
      </c>
      <c r="M42" s="36">
        <f t="shared" si="6"/>
        <v>18.639876352395671</v>
      </c>
      <c r="N42" s="39">
        <v>226.1</v>
      </c>
      <c r="O42" s="36">
        <v>22.622733303847856</v>
      </c>
      <c r="P42" s="38">
        <f t="shared" si="7"/>
        <v>75.21715511078898</v>
      </c>
    </row>
    <row r="43" spans="1:16" s="18" customFormat="1" ht="63.75" x14ac:dyDescent="0.2">
      <c r="A43" s="10">
        <v>36</v>
      </c>
      <c r="B43" s="23" t="s">
        <v>384</v>
      </c>
      <c r="C43" s="21">
        <v>11</v>
      </c>
      <c r="D43" s="21" t="s">
        <v>212</v>
      </c>
      <c r="E43" s="21" t="s">
        <v>132</v>
      </c>
      <c r="F43" s="21" t="s">
        <v>213</v>
      </c>
      <c r="G43" s="21" t="s">
        <v>95</v>
      </c>
      <c r="H43" s="34">
        <v>24.5</v>
      </c>
      <c r="I43" s="35">
        <f t="shared" si="4"/>
        <v>11.136363636363637</v>
      </c>
      <c r="J43" s="16">
        <v>9.8000000000000007</v>
      </c>
      <c r="K43" s="36">
        <f t="shared" si="5"/>
        <v>29.4</v>
      </c>
      <c r="L43" s="16">
        <v>72.099999999999994</v>
      </c>
      <c r="M43" s="36">
        <f t="shared" si="6"/>
        <v>16.726768377253816</v>
      </c>
      <c r="N43" s="39">
        <v>285.10000000000002</v>
      </c>
      <c r="O43" s="36">
        <v>17.941073307611362</v>
      </c>
      <c r="P43" s="38">
        <f t="shared" si="7"/>
        <v>75.204205321228812</v>
      </c>
    </row>
    <row r="44" spans="1:16" s="18" customFormat="1" ht="63.75" x14ac:dyDescent="0.2">
      <c r="A44" s="10">
        <v>37</v>
      </c>
      <c r="B44" s="23" t="s">
        <v>328</v>
      </c>
      <c r="C44" s="21">
        <v>11</v>
      </c>
      <c r="D44" s="21" t="s">
        <v>165</v>
      </c>
      <c r="E44" s="21" t="s">
        <v>49</v>
      </c>
      <c r="F44" s="21" t="s">
        <v>166</v>
      </c>
      <c r="G44" s="21" t="s">
        <v>37</v>
      </c>
      <c r="H44" s="34">
        <v>27.5</v>
      </c>
      <c r="I44" s="35">
        <f t="shared" si="4"/>
        <v>12.5</v>
      </c>
      <c r="J44" s="16">
        <v>8.9</v>
      </c>
      <c r="K44" s="36">
        <f t="shared" si="5"/>
        <v>26.7</v>
      </c>
      <c r="L44" s="16">
        <v>73.599999999999994</v>
      </c>
      <c r="M44" s="36">
        <f t="shared" si="6"/>
        <v>16.385869565217394</v>
      </c>
      <c r="N44" s="39">
        <v>263.3</v>
      </c>
      <c r="O44" s="36">
        <v>19.426509684770224</v>
      </c>
      <c r="P44" s="38">
        <f t="shared" si="7"/>
        <v>75.012379249987617</v>
      </c>
    </row>
    <row r="45" spans="1:16" s="18" customFormat="1" ht="51" x14ac:dyDescent="0.2">
      <c r="A45" s="10">
        <v>38</v>
      </c>
      <c r="B45" s="23" t="s">
        <v>388</v>
      </c>
      <c r="C45" s="21">
        <v>10</v>
      </c>
      <c r="D45" s="21" t="s">
        <v>219</v>
      </c>
      <c r="E45" s="21" t="s">
        <v>28</v>
      </c>
      <c r="F45" s="21" t="s">
        <v>213</v>
      </c>
      <c r="G45" s="21" t="s">
        <v>41</v>
      </c>
      <c r="H45" s="34">
        <v>33.5</v>
      </c>
      <c r="I45" s="35">
        <f t="shared" si="4"/>
        <v>15.227272727272727</v>
      </c>
      <c r="J45" s="16">
        <v>9.3000000000000007</v>
      </c>
      <c r="K45" s="36">
        <f t="shared" si="5"/>
        <v>27.9</v>
      </c>
      <c r="L45" s="16">
        <v>77.5</v>
      </c>
      <c r="M45" s="36">
        <f t="shared" si="6"/>
        <v>15.561290322580644</v>
      </c>
      <c r="N45" s="39">
        <v>315.39999999999998</v>
      </c>
      <c r="O45" s="36">
        <v>16.217501585288524</v>
      </c>
      <c r="P45" s="38">
        <f t="shared" si="7"/>
        <v>74.906064635141888</v>
      </c>
    </row>
    <row r="46" spans="1:16" s="18" customFormat="1" ht="63.75" x14ac:dyDescent="0.2">
      <c r="A46" s="10">
        <v>39</v>
      </c>
      <c r="B46" s="23" t="s">
        <v>366</v>
      </c>
      <c r="C46" s="21">
        <v>9</v>
      </c>
      <c r="D46" s="21" t="s">
        <v>226</v>
      </c>
      <c r="E46" s="21" t="s">
        <v>157</v>
      </c>
      <c r="F46" s="21" t="s">
        <v>119</v>
      </c>
      <c r="G46" s="21" t="s">
        <v>86</v>
      </c>
      <c r="H46" s="34">
        <v>27.5</v>
      </c>
      <c r="I46" s="35">
        <f t="shared" si="4"/>
        <v>12.5</v>
      </c>
      <c r="J46" s="16">
        <v>8.5</v>
      </c>
      <c r="K46" s="36">
        <f t="shared" si="5"/>
        <v>25.5</v>
      </c>
      <c r="L46" s="16">
        <v>74.400000000000006</v>
      </c>
      <c r="M46" s="36">
        <f t="shared" si="6"/>
        <v>16.209677419354836</v>
      </c>
      <c r="N46" s="39">
        <v>248.6</v>
      </c>
      <c r="O46" s="36">
        <v>20.575221238938052</v>
      </c>
      <c r="P46" s="38">
        <f t="shared" si="7"/>
        <v>74.784898658292889</v>
      </c>
    </row>
    <row r="47" spans="1:16" s="18" customFormat="1" ht="38.25" x14ac:dyDescent="0.2">
      <c r="A47" s="10">
        <v>40</v>
      </c>
      <c r="B47" s="23" t="s">
        <v>338</v>
      </c>
      <c r="C47" s="21">
        <v>11</v>
      </c>
      <c r="D47" s="21" t="s">
        <v>168</v>
      </c>
      <c r="E47" s="21" t="s">
        <v>169</v>
      </c>
      <c r="F47" s="21" t="s">
        <v>57</v>
      </c>
      <c r="G47" s="21" t="s">
        <v>170</v>
      </c>
      <c r="H47" s="34">
        <v>29</v>
      </c>
      <c r="I47" s="35">
        <f t="shared" si="4"/>
        <v>13.181818181818182</v>
      </c>
      <c r="J47" s="16">
        <v>9.1999999999999993</v>
      </c>
      <c r="K47" s="36">
        <f t="shared" si="5"/>
        <v>27.6</v>
      </c>
      <c r="L47" s="16">
        <v>78.7</v>
      </c>
      <c r="M47" s="36">
        <f t="shared" si="6"/>
        <v>15.324015247776366</v>
      </c>
      <c r="N47" s="39">
        <v>274.39999999999998</v>
      </c>
      <c r="O47" s="36">
        <v>18.640670553935863</v>
      </c>
      <c r="P47" s="38">
        <f t="shared" si="7"/>
        <v>74.746503983530403</v>
      </c>
    </row>
    <row r="48" spans="1:16" s="18" customFormat="1" ht="51" x14ac:dyDescent="0.2">
      <c r="A48" s="10">
        <v>41</v>
      </c>
      <c r="B48" s="23" t="s">
        <v>387</v>
      </c>
      <c r="C48" s="21">
        <v>9</v>
      </c>
      <c r="D48" s="21" t="s">
        <v>215</v>
      </c>
      <c r="E48" s="21" t="s">
        <v>39</v>
      </c>
      <c r="F48" s="21" t="s">
        <v>50</v>
      </c>
      <c r="G48" s="21" t="s">
        <v>44</v>
      </c>
      <c r="H48" s="34">
        <v>27</v>
      </c>
      <c r="I48" s="35">
        <f t="shared" si="4"/>
        <v>12.272727272727273</v>
      </c>
      <c r="J48" s="16">
        <v>9.4</v>
      </c>
      <c r="K48" s="36">
        <f t="shared" si="5"/>
        <v>28.2</v>
      </c>
      <c r="L48" s="16">
        <v>77.3</v>
      </c>
      <c r="M48" s="36">
        <f t="shared" si="6"/>
        <v>15.601552393272963</v>
      </c>
      <c r="N48" s="39">
        <v>283.5</v>
      </c>
      <c r="O48" s="36">
        <v>18.042328042328041</v>
      </c>
      <c r="P48" s="38">
        <f t="shared" si="7"/>
        <v>74.116607708328274</v>
      </c>
    </row>
    <row r="49" spans="1:16" s="18" customFormat="1" ht="51" x14ac:dyDescent="0.2">
      <c r="A49" s="10">
        <v>42</v>
      </c>
      <c r="B49" s="23" t="s">
        <v>372</v>
      </c>
      <c r="C49" s="21">
        <v>9</v>
      </c>
      <c r="D49" s="21" t="s">
        <v>227</v>
      </c>
      <c r="E49" s="21" t="s">
        <v>53</v>
      </c>
      <c r="F49" s="21" t="s">
        <v>206</v>
      </c>
      <c r="G49" s="21" t="s">
        <v>130</v>
      </c>
      <c r="H49" s="34">
        <v>25</v>
      </c>
      <c r="I49" s="35">
        <f t="shared" si="4"/>
        <v>11.363636363636363</v>
      </c>
      <c r="J49" s="16">
        <v>8.5</v>
      </c>
      <c r="K49" s="36">
        <f t="shared" si="5"/>
        <v>25.5</v>
      </c>
      <c r="L49" s="16">
        <v>78.599999999999994</v>
      </c>
      <c r="M49" s="36">
        <f t="shared" si="6"/>
        <v>15.34351145038168</v>
      </c>
      <c r="N49" s="39">
        <v>243.1</v>
      </c>
      <c r="O49" s="36">
        <v>21.040723981900452</v>
      </c>
      <c r="P49" s="38">
        <f t="shared" si="7"/>
        <v>73.247871795918499</v>
      </c>
    </row>
    <row r="50" spans="1:16" s="18" customFormat="1" ht="63.75" x14ac:dyDescent="0.2">
      <c r="A50" s="10">
        <v>43</v>
      </c>
      <c r="B50" s="23" t="s">
        <v>390</v>
      </c>
      <c r="C50" s="21">
        <v>11</v>
      </c>
      <c r="D50" s="21" t="s">
        <v>244</v>
      </c>
      <c r="E50" s="21" t="s">
        <v>35</v>
      </c>
      <c r="F50" s="21" t="s">
        <v>144</v>
      </c>
      <c r="G50" s="21" t="s">
        <v>225</v>
      </c>
      <c r="H50" s="34">
        <v>32.5</v>
      </c>
      <c r="I50" s="35">
        <f t="shared" si="4"/>
        <v>14.772727272727273</v>
      </c>
      <c r="J50" s="16">
        <v>8.3000000000000007</v>
      </c>
      <c r="K50" s="36">
        <f t="shared" si="5"/>
        <v>24.900000000000002</v>
      </c>
      <c r="L50" s="16">
        <v>78.8</v>
      </c>
      <c r="M50" s="36">
        <f t="shared" si="6"/>
        <v>15.304568527918782</v>
      </c>
      <c r="N50" s="39">
        <v>289.8</v>
      </c>
      <c r="O50" s="36">
        <v>17.650103519668736</v>
      </c>
      <c r="P50" s="38">
        <f t="shared" si="7"/>
        <v>72.627399320314794</v>
      </c>
    </row>
    <row r="51" spans="1:16" s="18" customFormat="1" ht="38.25" x14ac:dyDescent="0.2">
      <c r="A51" s="10">
        <v>44</v>
      </c>
      <c r="B51" s="23" t="s">
        <v>333</v>
      </c>
      <c r="C51" s="21">
        <v>11</v>
      </c>
      <c r="D51" s="21" t="s">
        <v>176</v>
      </c>
      <c r="E51" s="21" t="s">
        <v>177</v>
      </c>
      <c r="F51" s="21" t="s">
        <v>144</v>
      </c>
      <c r="G51" s="21" t="s">
        <v>178</v>
      </c>
      <c r="H51" s="34">
        <v>19.75</v>
      </c>
      <c r="I51" s="35">
        <f t="shared" si="4"/>
        <v>8.9772727272727266</v>
      </c>
      <c r="J51" s="16">
        <v>8.8000000000000007</v>
      </c>
      <c r="K51" s="36">
        <f t="shared" si="5"/>
        <v>26.4</v>
      </c>
      <c r="L51" s="16">
        <v>62.5</v>
      </c>
      <c r="M51" s="36">
        <f t="shared" si="6"/>
        <v>19.295999999999999</v>
      </c>
      <c r="N51" s="39">
        <v>288.89999999999998</v>
      </c>
      <c r="O51" s="36">
        <v>17.705088265835929</v>
      </c>
      <c r="P51" s="38">
        <f t="shared" si="7"/>
        <v>72.378360993108657</v>
      </c>
    </row>
    <row r="52" spans="1:16" s="18" customFormat="1" ht="63.75" x14ac:dyDescent="0.2">
      <c r="A52" s="10">
        <v>45</v>
      </c>
      <c r="B52" s="23" t="s">
        <v>352</v>
      </c>
      <c r="C52" s="21">
        <v>11</v>
      </c>
      <c r="D52" s="21" t="s">
        <v>188</v>
      </c>
      <c r="E52" s="21" t="s">
        <v>87</v>
      </c>
      <c r="F52" s="21" t="s">
        <v>18</v>
      </c>
      <c r="G52" s="21" t="s">
        <v>95</v>
      </c>
      <c r="H52" s="34">
        <v>29</v>
      </c>
      <c r="I52" s="35">
        <f t="shared" si="4"/>
        <v>13.181818181818182</v>
      </c>
      <c r="J52" s="16">
        <v>8</v>
      </c>
      <c r="K52" s="36">
        <f t="shared" si="5"/>
        <v>24</v>
      </c>
      <c r="L52" s="16">
        <v>86.8</v>
      </c>
      <c r="M52" s="36">
        <f t="shared" si="6"/>
        <v>13.894009216589863</v>
      </c>
      <c r="N52" s="39">
        <v>243.1</v>
      </c>
      <c r="O52" s="36">
        <v>21.040723981900452</v>
      </c>
      <c r="P52" s="38">
        <f t="shared" si="7"/>
        <v>72.116551380308493</v>
      </c>
    </row>
    <row r="53" spans="1:16" s="18" customFormat="1" ht="38.25" x14ac:dyDescent="0.2">
      <c r="A53" s="10">
        <v>46</v>
      </c>
      <c r="B53" s="23" t="s">
        <v>330</v>
      </c>
      <c r="C53" s="21">
        <v>9</v>
      </c>
      <c r="D53" s="21" t="s">
        <v>167</v>
      </c>
      <c r="E53" s="21" t="s">
        <v>21</v>
      </c>
      <c r="F53" s="21" t="s">
        <v>29</v>
      </c>
      <c r="G53" s="21" t="s">
        <v>26</v>
      </c>
      <c r="H53" s="34">
        <v>33.75</v>
      </c>
      <c r="I53" s="35">
        <f t="shared" si="4"/>
        <v>15.340909090909092</v>
      </c>
      <c r="J53" s="16">
        <v>8</v>
      </c>
      <c r="K53" s="36">
        <f t="shared" si="5"/>
        <v>24</v>
      </c>
      <c r="L53" s="16">
        <v>77.400000000000006</v>
      </c>
      <c r="M53" s="36">
        <f t="shared" si="6"/>
        <v>15.581395348837209</v>
      </c>
      <c r="N53" s="39">
        <v>304.3</v>
      </c>
      <c r="O53" s="36">
        <v>16.80906999671377</v>
      </c>
      <c r="P53" s="38">
        <f t="shared" si="7"/>
        <v>71.731374436460072</v>
      </c>
    </row>
    <row r="54" spans="1:16" s="18" customFormat="1" ht="63.75" x14ac:dyDescent="0.2">
      <c r="A54" s="10">
        <v>47</v>
      </c>
      <c r="B54" s="23" t="s">
        <v>334</v>
      </c>
      <c r="C54" s="21">
        <v>10</v>
      </c>
      <c r="D54" s="21" t="s">
        <v>171</v>
      </c>
      <c r="E54" s="21" t="s">
        <v>172</v>
      </c>
      <c r="F54" s="21" t="s">
        <v>60</v>
      </c>
      <c r="G54" s="21" t="s">
        <v>173</v>
      </c>
      <c r="H54" s="34">
        <v>26</v>
      </c>
      <c r="I54" s="35">
        <f t="shared" si="4"/>
        <v>11.818181818181818</v>
      </c>
      <c r="J54" s="16">
        <v>8.6</v>
      </c>
      <c r="K54" s="36">
        <f t="shared" si="5"/>
        <v>25.8</v>
      </c>
      <c r="L54" s="16">
        <v>95.2</v>
      </c>
      <c r="M54" s="36">
        <f t="shared" si="6"/>
        <v>12.668067226890756</v>
      </c>
      <c r="N54" s="39">
        <v>240</v>
      </c>
      <c r="O54" s="36">
        <v>21.3125</v>
      </c>
      <c r="P54" s="38">
        <f t="shared" si="7"/>
        <v>71.598749045072566</v>
      </c>
    </row>
    <row r="55" spans="1:16" s="18" customFormat="1" ht="38.25" x14ac:dyDescent="0.2">
      <c r="A55" s="10">
        <v>48</v>
      </c>
      <c r="B55" s="23" t="s">
        <v>339</v>
      </c>
      <c r="C55" s="21">
        <v>9</v>
      </c>
      <c r="D55" s="21" t="s">
        <v>182</v>
      </c>
      <c r="E55" s="21" t="s">
        <v>24</v>
      </c>
      <c r="F55" s="21" t="s">
        <v>122</v>
      </c>
      <c r="G55" s="21" t="s">
        <v>183</v>
      </c>
      <c r="H55" s="34">
        <v>20.5</v>
      </c>
      <c r="I55" s="35">
        <f t="shared" si="4"/>
        <v>9.3181818181818183</v>
      </c>
      <c r="J55" s="16">
        <v>8.9</v>
      </c>
      <c r="K55" s="36">
        <f t="shared" si="5"/>
        <v>26.7</v>
      </c>
      <c r="L55" s="16">
        <v>84.2</v>
      </c>
      <c r="M55" s="36">
        <f t="shared" si="6"/>
        <v>14.323040380047505</v>
      </c>
      <c r="N55" s="39">
        <v>251.4</v>
      </c>
      <c r="O55" s="36">
        <v>20.346062052505967</v>
      </c>
      <c r="P55" s="38">
        <f t="shared" si="7"/>
        <v>70.687284250735289</v>
      </c>
    </row>
    <row r="56" spans="1:16" s="18" customFormat="1" ht="63.75" x14ac:dyDescent="0.2">
      <c r="A56" s="10">
        <v>49</v>
      </c>
      <c r="B56" s="23" t="s">
        <v>344</v>
      </c>
      <c r="C56" s="21">
        <v>9</v>
      </c>
      <c r="D56" s="21" t="s">
        <v>205</v>
      </c>
      <c r="E56" s="21" t="s">
        <v>56</v>
      </c>
      <c r="F56" s="21" t="s">
        <v>122</v>
      </c>
      <c r="G56" s="21" t="s">
        <v>99</v>
      </c>
      <c r="H56" s="34">
        <v>29.5</v>
      </c>
      <c r="I56" s="35">
        <f t="shared" si="4"/>
        <v>13.409090909090908</v>
      </c>
      <c r="J56" s="16">
        <v>8.5</v>
      </c>
      <c r="K56" s="36">
        <f t="shared" si="5"/>
        <v>25.5</v>
      </c>
      <c r="L56" s="16">
        <v>84.5</v>
      </c>
      <c r="M56" s="36">
        <f t="shared" si="6"/>
        <v>14.272189349112425</v>
      </c>
      <c r="N56" s="39">
        <v>293.10000000000002</v>
      </c>
      <c r="O56" s="36">
        <v>17.451381780962127</v>
      </c>
      <c r="P56" s="38">
        <f t="shared" si="7"/>
        <v>70.632662039165453</v>
      </c>
    </row>
    <row r="57" spans="1:16" s="18" customFormat="1" ht="63.75" x14ac:dyDescent="0.2">
      <c r="A57" s="10">
        <v>50</v>
      </c>
      <c r="B57" s="23" t="s">
        <v>392</v>
      </c>
      <c r="C57" s="21">
        <v>11</v>
      </c>
      <c r="D57" s="21" t="s">
        <v>217</v>
      </c>
      <c r="E57" s="21" t="s">
        <v>56</v>
      </c>
      <c r="F57" s="21" t="s">
        <v>243</v>
      </c>
      <c r="G57" s="21" t="s">
        <v>99</v>
      </c>
      <c r="H57" s="34">
        <v>31.75</v>
      </c>
      <c r="I57" s="35">
        <f t="shared" si="4"/>
        <v>14.431818181818182</v>
      </c>
      <c r="J57" s="16">
        <v>7.5</v>
      </c>
      <c r="K57" s="36">
        <f t="shared" si="5"/>
        <v>22.5</v>
      </c>
      <c r="L57" s="16">
        <v>78.5</v>
      </c>
      <c r="M57" s="36">
        <f t="shared" si="6"/>
        <v>15.363057324840764</v>
      </c>
      <c r="N57" s="39">
        <v>280</v>
      </c>
      <c r="O57" s="36">
        <v>18.267857142857142</v>
      </c>
      <c r="P57" s="38">
        <f t="shared" si="7"/>
        <v>70.562732649516079</v>
      </c>
    </row>
    <row r="58" spans="1:16" s="18" customFormat="1" ht="63.75" x14ac:dyDescent="0.2">
      <c r="A58" s="10">
        <v>51</v>
      </c>
      <c r="B58" s="23" t="s">
        <v>353</v>
      </c>
      <c r="C58" s="21">
        <v>10</v>
      </c>
      <c r="D58" s="21" t="s">
        <v>189</v>
      </c>
      <c r="E58" s="21" t="s">
        <v>24</v>
      </c>
      <c r="F58" s="21" t="s">
        <v>57</v>
      </c>
      <c r="G58" s="21" t="s">
        <v>173</v>
      </c>
      <c r="H58" s="34">
        <v>24.25</v>
      </c>
      <c r="I58" s="35">
        <f t="shared" si="4"/>
        <v>11.022727272727273</v>
      </c>
      <c r="J58" s="16">
        <v>8.1999999999999993</v>
      </c>
      <c r="K58" s="36">
        <f t="shared" si="5"/>
        <v>24.599999999999998</v>
      </c>
      <c r="L58" s="16">
        <v>70.900000000000006</v>
      </c>
      <c r="M58" s="36">
        <f t="shared" si="6"/>
        <v>17.0098730606488</v>
      </c>
      <c r="N58" s="39">
        <v>293.3</v>
      </c>
      <c r="O58" s="36">
        <v>17.439481759290828</v>
      </c>
      <c r="P58" s="38">
        <f t="shared" si="7"/>
        <v>70.072082092666903</v>
      </c>
    </row>
    <row r="59" spans="1:16" s="18" customFormat="1" ht="63.75" x14ac:dyDescent="0.2">
      <c r="A59" s="10">
        <v>52</v>
      </c>
      <c r="B59" s="23" t="s">
        <v>356</v>
      </c>
      <c r="C59" s="21">
        <v>10</v>
      </c>
      <c r="D59" s="21" t="s">
        <v>192</v>
      </c>
      <c r="E59" s="21" t="s">
        <v>49</v>
      </c>
      <c r="F59" s="21" t="s">
        <v>50</v>
      </c>
      <c r="G59" s="21" t="s">
        <v>107</v>
      </c>
      <c r="H59" s="34">
        <v>26.25</v>
      </c>
      <c r="I59" s="35">
        <f t="shared" si="4"/>
        <v>11.931818181818182</v>
      </c>
      <c r="J59" s="16">
        <v>9.4</v>
      </c>
      <c r="K59" s="36">
        <f t="shared" si="5"/>
        <v>28.2</v>
      </c>
      <c r="L59" s="16">
        <v>84.1</v>
      </c>
      <c r="M59" s="36">
        <f t="shared" si="6"/>
        <v>14.340071343638526</v>
      </c>
      <c r="N59" s="39">
        <v>342.5</v>
      </c>
      <c r="O59" s="36">
        <v>14.934306569343066</v>
      </c>
      <c r="P59" s="38">
        <f t="shared" si="7"/>
        <v>69.406196094799782</v>
      </c>
    </row>
    <row r="60" spans="1:16" s="18" customFormat="1" ht="63.75" x14ac:dyDescent="0.2">
      <c r="A60" s="10">
        <v>53</v>
      </c>
      <c r="B60" s="23" t="s">
        <v>393</v>
      </c>
      <c r="C60" s="21">
        <v>9</v>
      </c>
      <c r="D60" s="21" t="s">
        <v>242</v>
      </c>
      <c r="E60" s="21" t="s">
        <v>31</v>
      </c>
      <c r="F60" s="21" t="s">
        <v>22</v>
      </c>
      <c r="G60" s="21" t="s">
        <v>228</v>
      </c>
      <c r="H60" s="34">
        <v>36.25</v>
      </c>
      <c r="I60" s="35">
        <f t="shared" si="4"/>
        <v>16.477272727272727</v>
      </c>
      <c r="J60" s="16">
        <v>6</v>
      </c>
      <c r="K60" s="36">
        <f t="shared" si="5"/>
        <v>18</v>
      </c>
      <c r="L60" s="16">
        <v>92.4</v>
      </c>
      <c r="M60" s="36">
        <f t="shared" si="6"/>
        <v>13.051948051948051</v>
      </c>
      <c r="N60" s="39">
        <v>240</v>
      </c>
      <c r="O60" s="36">
        <v>21.3125</v>
      </c>
      <c r="P60" s="38">
        <f t="shared" si="7"/>
        <v>68.841720779220779</v>
      </c>
    </row>
    <row r="61" spans="1:16" s="18" customFormat="1" ht="63.75" x14ac:dyDescent="0.2">
      <c r="A61" s="10">
        <v>54</v>
      </c>
      <c r="B61" s="23" t="s">
        <v>379</v>
      </c>
      <c r="C61" s="21">
        <v>9</v>
      </c>
      <c r="D61" s="21" t="s">
        <v>136</v>
      </c>
      <c r="E61" s="21" t="s">
        <v>157</v>
      </c>
      <c r="F61" s="21" t="s">
        <v>22</v>
      </c>
      <c r="G61" s="21" t="s">
        <v>86</v>
      </c>
      <c r="H61" s="34">
        <v>23.5</v>
      </c>
      <c r="I61" s="35">
        <f t="shared" si="4"/>
        <v>10.681818181818182</v>
      </c>
      <c r="J61" s="16">
        <v>8.6999999999999993</v>
      </c>
      <c r="K61" s="36">
        <f t="shared" si="5"/>
        <v>26.1</v>
      </c>
      <c r="L61" s="16">
        <v>108.9</v>
      </c>
      <c r="M61" s="36">
        <f t="shared" si="6"/>
        <v>11.074380165289256</v>
      </c>
      <c r="N61" s="39">
        <v>246.6</v>
      </c>
      <c r="O61" s="36">
        <v>20.742092457420924</v>
      </c>
      <c r="P61" s="38">
        <f t="shared" si="7"/>
        <v>68.598290804528361</v>
      </c>
    </row>
    <row r="62" spans="1:16" s="18" customFormat="1" ht="38.25" x14ac:dyDescent="0.2">
      <c r="A62" s="10">
        <v>55</v>
      </c>
      <c r="B62" s="23" t="s">
        <v>382</v>
      </c>
      <c r="C62" s="21">
        <v>10</v>
      </c>
      <c r="D62" s="21" t="s">
        <v>214</v>
      </c>
      <c r="E62" s="21" t="s">
        <v>177</v>
      </c>
      <c r="F62" s="21" t="s">
        <v>106</v>
      </c>
      <c r="G62" s="21" t="s">
        <v>266</v>
      </c>
      <c r="H62" s="34">
        <v>15.5</v>
      </c>
      <c r="I62" s="35">
        <f t="shared" si="4"/>
        <v>7.0454545454545459</v>
      </c>
      <c r="J62" s="16">
        <v>8.1999999999999993</v>
      </c>
      <c r="K62" s="36">
        <f t="shared" si="5"/>
        <v>24.599999999999998</v>
      </c>
      <c r="L62" s="16">
        <v>80.900000000000006</v>
      </c>
      <c r="M62" s="36">
        <f t="shared" si="6"/>
        <v>14.907292954264523</v>
      </c>
      <c r="N62" s="39">
        <v>240</v>
      </c>
      <c r="O62" s="36">
        <v>21.3125</v>
      </c>
      <c r="P62" s="38">
        <f t="shared" si="7"/>
        <v>67.865247499719061</v>
      </c>
    </row>
    <row r="63" spans="1:16" s="18" customFormat="1" ht="51" x14ac:dyDescent="0.2">
      <c r="A63" s="10">
        <v>56</v>
      </c>
      <c r="B63" s="23" t="s">
        <v>362</v>
      </c>
      <c r="C63" s="19">
        <v>10</v>
      </c>
      <c r="D63" s="19" t="s">
        <v>202</v>
      </c>
      <c r="E63" s="19" t="s">
        <v>49</v>
      </c>
      <c r="F63" s="19" t="s">
        <v>203</v>
      </c>
      <c r="G63" s="19" t="s">
        <v>126</v>
      </c>
      <c r="H63" s="34">
        <v>16.5</v>
      </c>
      <c r="I63" s="35">
        <f t="shared" si="4"/>
        <v>7.5</v>
      </c>
      <c r="J63" s="16">
        <v>9</v>
      </c>
      <c r="K63" s="36">
        <f t="shared" si="5"/>
        <v>27</v>
      </c>
      <c r="L63" s="16">
        <v>85</v>
      </c>
      <c r="M63" s="36">
        <f t="shared" si="6"/>
        <v>14.188235294117646</v>
      </c>
      <c r="N63" s="39">
        <v>267.3</v>
      </c>
      <c r="O63" s="36">
        <v>19.1358024691358</v>
      </c>
      <c r="P63" s="38">
        <f t="shared" si="7"/>
        <v>67.824037763253443</v>
      </c>
    </row>
    <row r="64" spans="1:16" s="18" customFormat="1" ht="63.75" x14ac:dyDescent="0.2">
      <c r="A64" s="10">
        <v>57</v>
      </c>
      <c r="B64" s="23" t="s">
        <v>329</v>
      </c>
      <c r="C64" s="19">
        <v>10</v>
      </c>
      <c r="D64" s="19" t="s">
        <v>179</v>
      </c>
      <c r="E64" s="19" t="s">
        <v>81</v>
      </c>
      <c r="F64" s="19" t="s">
        <v>25</v>
      </c>
      <c r="G64" s="19" t="s">
        <v>99</v>
      </c>
      <c r="H64" s="34">
        <v>30</v>
      </c>
      <c r="I64" s="35">
        <f t="shared" si="4"/>
        <v>13.636363636363637</v>
      </c>
      <c r="J64" s="16">
        <v>8</v>
      </c>
      <c r="K64" s="36">
        <f t="shared" si="5"/>
        <v>24</v>
      </c>
      <c r="L64" s="16">
        <v>109.6</v>
      </c>
      <c r="M64" s="36">
        <f t="shared" si="6"/>
        <v>11.003649635036497</v>
      </c>
      <c r="N64" s="39">
        <v>268.89999999999998</v>
      </c>
      <c r="O64" s="36">
        <v>19.021941242097437</v>
      </c>
      <c r="P64" s="38">
        <f t="shared" si="7"/>
        <v>67.661954513497577</v>
      </c>
    </row>
    <row r="65" spans="1:24" s="18" customFormat="1" ht="38.25" x14ac:dyDescent="0.2">
      <c r="A65" s="10">
        <v>58</v>
      </c>
      <c r="B65" s="23" t="s">
        <v>357</v>
      </c>
      <c r="C65" s="19">
        <v>11</v>
      </c>
      <c r="D65" s="19" t="s">
        <v>193</v>
      </c>
      <c r="E65" s="19" t="s">
        <v>49</v>
      </c>
      <c r="F65" s="19" t="s">
        <v>22</v>
      </c>
      <c r="G65" s="19" t="s">
        <v>113</v>
      </c>
      <c r="H65" s="34">
        <v>25.25</v>
      </c>
      <c r="I65" s="35">
        <f t="shared" si="4"/>
        <v>11.477272727272727</v>
      </c>
      <c r="J65" s="16">
        <v>6.3</v>
      </c>
      <c r="K65" s="36">
        <f t="shared" si="5"/>
        <v>18.899999999999999</v>
      </c>
      <c r="L65" s="16">
        <v>73.099999999999994</v>
      </c>
      <c r="M65" s="36">
        <f t="shared" si="6"/>
        <v>16.497948016415869</v>
      </c>
      <c r="N65" s="39">
        <v>252.1</v>
      </c>
      <c r="O65" s="36">
        <v>20.289567631892108</v>
      </c>
      <c r="P65" s="38">
        <f t="shared" si="7"/>
        <v>67.164788375580699</v>
      </c>
    </row>
    <row r="66" spans="1:24" s="18" customFormat="1" ht="51" x14ac:dyDescent="0.2">
      <c r="A66" s="10">
        <v>59</v>
      </c>
      <c r="B66" s="23" t="s">
        <v>359</v>
      </c>
      <c r="C66" s="19">
        <v>10</v>
      </c>
      <c r="D66" s="19" t="s">
        <v>184</v>
      </c>
      <c r="E66" s="19" t="s">
        <v>59</v>
      </c>
      <c r="F66" s="19" t="s">
        <v>22</v>
      </c>
      <c r="G66" s="21" t="s">
        <v>84</v>
      </c>
      <c r="H66" s="34">
        <v>22.75</v>
      </c>
      <c r="I66" s="35">
        <f t="shared" si="4"/>
        <v>10.340909090909092</v>
      </c>
      <c r="J66" s="16">
        <v>7.9</v>
      </c>
      <c r="K66" s="36">
        <f t="shared" si="5"/>
        <v>23.7</v>
      </c>
      <c r="L66" s="16">
        <v>104.6</v>
      </c>
      <c r="M66" s="36">
        <f t="shared" si="6"/>
        <v>11.529636711281071</v>
      </c>
      <c r="N66" s="39">
        <v>240</v>
      </c>
      <c r="O66" s="36">
        <v>21.3125</v>
      </c>
      <c r="P66" s="38">
        <f t="shared" si="7"/>
        <v>66.883045802190168</v>
      </c>
    </row>
    <row r="67" spans="1:24" s="18" customFormat="1" ht="63.75" x14ac:dyDescent="0.2">
      <c r="A67" s="10">
        <v>60</v>
      </c>
      <c r="B67" s="23" t="s">
        <v>354</v>
      </c>
      <c r="C67" s="19">
        <v>10</v>
      </c>
      <c r="D67" s="19" t="s">
        <v>194</v>
      </c>
      <c r="E67" s="19" t="s">
        <v>35</v>
      </c>
      <c r="F67" s="19" t="s">
        <v>195</v>
      </c>
      <c r="G67" s="19" t="s">
        <v>173</v>
      </c>
      <c r="H67" s="34">
        <v>17.25</v>
      </c>
      <c r="I67" s="35">
        <f t="shared" si="4"/>
        <v>7.8409090909090908</v>
      </c>
      <c r="J67" s="16">
        <v>8.5</v>
      </c>
      <c r="K67" s="36">
        <f t="shared" si="5"/>
        <v>25.5</v>
      </c>
      <c r="L67" s="16">
        <v>79.7</v>
      </c>
      <c r="M67" s="36">
        <f t="shared" si="6"/>
        <v>15.131744040150565</v>
      </c>
      <c r="N67" s="39">
        <v>280.2</v>
      </c>
      <c r="O67" s="36">
        <v>18.254817987152034</v>
      </c>
      <c r="P67" s="38">
        <f t="shared" si="7"/>
        <v>66.727471118211696</v>
      </c>
    </row>
    <row r="68" spans="1:24" s="18" customFormat="1" ht="38.25" x14ac:dyDescent="0.2">
      <c r="A68" s="10">
        <v>61</v>
      </c>
      <c r="B68" s="23" t="s">
        <v>386</v>
      </c>
      <c r="C68" s="19">
        <v>10</v>
      </c>
      <c r="D68" s="19" t="s">
        <v>209</v>
      </c>
      <c r="E68" s="19" t="s">
        <v>49</v>
      </c>
      <c r="F68" s="19" t="s">
        <v>135</v>
      </c>
      <c r="G68" s="19" t="s">
        <v>113</v>
      </c>
      <c r="H68" s="34">
        <v>15.75</v>
      </c>
      <c r="I68" s="35">
        <f t="shared" si="4"/>
        <v>7.1590909090909092</v>
      </c>
      <c r="J68" s="16">
        <v>8.4</v>
      </c>
      <c r="K68" s="36">
        <f t="shared" si="5"/>
        <v>25.2</v>
      </c>
      <c r="L68" s="16">
        <v>74.599999999999994</v>
      </c>
      <c r="M68" s="36">
        <f t="shared" si="6"/>
        <v>16.166219839142091</v>
      </c>
      <c r="N68" s="39">
        <v>309.60000000000002</v>
      </c>
      <c r="O68" s="36">
        <v>16.521317829457363</v>
      </c>
      <c r="P68" s="38">
        <f t="shared" si="7"/>
        <v>65.046628577690356</v>
      </c>
    </row>
    <row r="69" spans="1:24" s="18" customFormat="1" ht="51" x14ac:dyDescent="0.2">
      <c r="A69" s="10">
        <v>62</v>
      </c>
      <c r="B69" s="23" t="s">
        <v>361</v>
      </c>
      <c r="C69" s="19">
        <v>11</v>
      </c>
      <c r="D69" s="19" t="s">
        <v>248</v>
      </c>
      <c r="E69" s="19" t="s">
        <v>35</v>
      </c>
      <c r="F69" s="19" t="s">
        <v>25</v>
      </c>
      <c r="G69" s="19" t="s">
        <v>249</v>
      </c>
      <c r="H69" s="34">
        <v>18.5</v>
      </c>
      <c r="I69" s="35">
        <f t="shared" si="4"/>
        <v>8.4090909090909083</v>
      </c>
      <c r="J69" s="16">
        <v>7.8</v>
      </c>
      <c r="K69" s="36">
        <f t="shared" si="5"/>
        <v>23.4</v>
      </c>
      <c r="L69" s="16">
        <v>70.599999999999994</v>
      </c>
      <c r="M69" s="36">
        <f t="shared" si="6"/>
        <v>17.08215297450425</v>
      </c>
      <c r="N69" s="39">
        <v>325.39999999999998</v>
      </c>
      <c r="O69" s="36">
        <v>15.719114935464045</v>
      </c>
      <c r="P69" s="38">
        <f t="shared" si="7"/>
        <v>64.610358819059201</v>
      </c>
    </row>
    <row r="70" spans="1:24" s="18" customFormat="1" ht="51" x14ac:dyDescent="0.2">
      <c r="A70" s="10">
        <v>63</v>
      </c>
      <c r="B70" s="23" t="s">
        <v>380</v>
      </c>
      <c r="C70" s="19">
        <v>9</v>
      </c>
      <c r="D70" s="19" t="s">
        <v>245</v>
      </c>
      <c r="E70" s="19" t="s">
        <v>101</v>
      </c>
      <c r="F70" s="19" t="s">
        <v>50</v>
      </c>
      <c r="G70" s="19" t="s">
        <v>84</v>
      </c>
      <c r="H70" s="34">
        <v>21.25</v>
      </c>
      <c r="I70" s="35">
        <f t="shared" si="4"/>
        <v>9.6590909090909083</v>
      </c>
      <c r="J70" s="16">
        <v>6</v>
      </c>
      <c r="K70" s="36">
        <f t="shared" si="5"/>
        <v>18</v>
      </c>
      <c r="L70" s="16">
        <v>78.099999999999994</v>
      </c>
      <c r="M70" s="36">
        <f t="shared" si="6"/>
        <v>15.441741357234315</v>
      </c>
      <c r="N70" s="39">
        <v>240</v>
      </c>
      <c r="O70" s="36">
        <v>21.3125</v>
      </c>
      <c r="P70" s="38">
        <f t="shared" si="7"/>
        <v>64.413332266325227</v>
      </c>
    </row>
    <row r="71" spans="1:24" s="18" customFormat="1" ht="38.25" x14ac:dyDescent="0.2">
      <c r="A71" s="10">
        <v>64</v>
      </c>
      <c r="B71" s="23" t="s">
        <v>394</v>
      </c>
      <c r="C71" s="19">
        <v>9</v>
      </c>
      <c r="D71" s="19" t="s">
        <v>246</v>
      </c>
      <c r="E71" s="19" t="s">
        <v>138</v>
      </c>
      <c r="F71" s="19" t="s">
        <v>50</v>
      </c>
      <c r="G71" s="19" t="s">
        <v>247</v>
      </c>
      <c r="H71" s="34">
        <v>23.5</v>
      </c>
      <c r="I71" s="35">
        <f t="shared" si="4"/>
        <v>10.681818181818182</v>
      </c>
      <c r="J71" s="16">
        <v>7.5</v>
      </c>
      <c r="K71" s="36">
        <f t="shared" si="5"/>
        <v>22.5</v>
      </c>
      <c r="L71" s="16">
        <v>83.3</v>
      </c>
      <c r="M71" s="36">
        <f t="shared" si="6"/>
        <v>14.477791116446578</v>
      </c>
      <c r="N71" s="39">
        <v>322.3</v>
      </c>
      <c r="O71" s="36">
        <v>15.870307167235495</v>
      </c>
      <c r="P71" s="38">
        <f t="shared" si="7"/>
        <v>63.52991646550025</v>
      </c>
    </row>
    <row r="72" spans="1:24" s="18" customFormat="1" ht="51" x14ac:dyDescent="0.2">
      <c r="A72" s="10">
        <v>65</v>
      </c>
      <c r="B72" s="23" t="s">
        <v>378</v>
      </c>
      <c r="C72" s="19">
        <v>9</v>
      </c>
      <c r="D72" s="19" t="s">
        <v>237</v>
      </c>
      <c r="E72" s="19" t="s">
        <v>81</v>
      </c>
      <c r="F72" s="19" t="s">
        <v>25</v>
      </c>
      <c r="G72" s="19" t="s">
        <v>238</v>
      </c>
      <c r="H72" s="34">
        <v>26.25</v>
      </c>
      <c r="I72" s="35">
        <f t="shared" ref="I72:I74" si="8">25*H72/55</f>
        <v>11.931818181818182</v>
      </c>
      <c r="J72" s="16">
        <v>7</v>
      </c>
      <c r="K72" s="36">
        <f t="shared" ref="K72:K74" si="9">30*J72/10</f>
        <v>21</v>
      </c>
      <c r="L72" s="16">
        <v>113.9</v>
      </c>
      <c r="M72" s="36">
        <f t="shared" ref="M72:M74" si="10">20*60.3/L72</f>
        <v>10.588235294117647</v>
      </c>
      <c r="N72" s="39">
        <v>263</v>
      </c>
      <c r="O72" s="36">
        <v>19.448669201520911</v>
      </c>
      <c r="P72" s="38">
        <f t="shared" ref="P72:P74" si="11">I72+K72+M72+O72</f>
        <v>62.968722677456739</v>
      </c>
    </row>
    <row r="73" spans="1:24" s="26" customFormat="1" ht="63.75" x14ac:dyDescent="0.2">
      <c r="A73" s="10">
        <v>66</v>
      </c>
      <c r="B73" s="23" t="s">
        <v>340</v>
      </c>
      <c r="C73" s="19">
        <v>10</v>
      </c>
      <c r="D73" s="19" t="s">
        <v>229</v>
      </c>
      <c r="E73" s="19" t="s">
        <v>132</v>
      </c>
      <c r="F73" s="19" t="s">
        <v>50</v>
      </c>
      <c r="G73" s="19" t="s">
        <v>228</v>
      </c>
      <c r="H73" s="34">
        <v>20</v>
      </c>
      <c r="I73" s="35">
        <f t="shared" si="8"/>
        <v>9.0909090909090917</v>
      </c>
      <c r="J73" s="16">
        <v>6</v>
      </c>
      <c r="K73" s="36">
        <f t="shared" si="9"/>
        <v>18</v>
      </c>
      <c r="L73" s="16">
        <v>84.7</v>
      </c>
      <c r="M73" s="36">
        <f t="shared" si="10"/>
        <v>14.238488783943328</v>
      </c>
      <c r="N73" s="39">
        <v>240</v>
      </c>
      <c r="O73" s="36">
        <v>21.3125</v>
      </c>
      <c r="P73" s="38">
        <f t="shared" si="11"/>
        <v>62.641897874852418</v>
      </c>
      <c r="Q73" s="25"/>
      <c r="R73" s="25"/>
      <c r="S73" s="25"/>
      <c r="T73" s="25"/>
      <c r="U73" s="25"/>
      <c r="V73" s="25"/>
      <c r="W73" s="25"/>
      <c r="X73" s="25"/>
    </row>
    <row r="74" spans="1:24" s="26" customFormat="1" ht="63.75" x14ac:dyDescent="0.2">
      <c r="A74" s="10">
        <v>67</v>
      </c>
      <c r="B74" s="23" t="s">
        <v>377</v>
      </c>
      <c r="C74" s="19">
        <v>9</v>
      </c>
      <c r="D74" s="19" t="s">
        <v>233</v>
      </c>
      <c r="E74" s="19" t="s">
        <v>134</v>
      </c>
      <c r="F74" s="19" t="s">
        <v>22</v>
      </c>
      <c r="G74" s="51" t="s">
        <v>228</v>
      </c>
      <c r="H74" s="34">
        <v>16.5</v>
      </c>
      <c r="I74" s="35">
        <f t="shared" si="8"/>
        <v>7.5</v>
      </c>
      <c r="J74" s="16">
        <v>6</v>
      </c>
      <c r="K74" s="36">
        <f t="shared" si="9"/>
        <v>18</v>
      </c>
      <c r="L74" s="16">
        <v>116.1</v>
      </c>
      <c r="M74" s="36">
        <f t="shared" si="10"/>
        <v>10.387596899224807</v>
      </c>
      <c r="N74" s="39">
        <v>285</v>
      </c>
      <c r="O74" s="36">
        <v>17.94736842105263</v>
      </c>
      <c r="P74" s="38">
        <f t="shared" si="11"/>
        <v>53.834965320277433</v>
      </c>
      <c r="Q74" s="25"/>
      <c r="R74" s="25"/>
      <c r="S74" s="25"/>
      <c r="T74" s="25"/>
      <c r="U74" s="25"/>
      <c r="V74" s="25"/>
      <c r="W74" s="25"/>
      <c r="X74" s="25"/>
    </row>
    <row r="75" spans="1:24" x14ac:dyDescent="0.2">
      <c r="H75" s="44"/>
    </row>
    <row r="76" spans="1:24" s="18" customFormat="1" ht="15" x14ac:dyDescent="0.25">
      <c r="A76" s="11"/>
      <c r="B76" s="42"/>
      <c r="C76" s="61" t="s">
        <v>6</v>
      </c>
      <c r="D76" s="61"/>
      <c r="E76" s="7" t="s">
        <v>3</v>
      </c>
      <c r="F76" s="17"/>
      <c r="G76" s="17"/>
      <c r="H76" s="29"/>
      <c r="I76" s="30"/>
      <c r="J76" s="29"/>
      <c r="K76" s="30"/>
      <c r="L76" s="29"/>
      <c r="M76" s="30"/>
      <c r="N76" s="29"/>
      <c r="O76" s="29"/>
      <c r="P76" s="29"/>
    </row>
    <row r="77" spans="1:24" s="18" customFormat="1" ht="15" x14ac:dyDescent="0.25">
      <c r="A77" s="11"/>
      <c r="B77" s="42"/>
      <c r="C77" s="17"/>
      <c r="D77" s="6"/>
      <c r="E77" s="12" t="s">
        <v>4</v>
      </c>
      <c r="F77" s="17"/>
      <c r="G77" s="17"/>
      <c r="H77" s="29"/>
      <c r="I77" s="30"/>
      <c r="J77" s="29"/>
      <c r="K77" s="30"/>
      <c r="L77" s="29"/>
      <c r="M77" s="30"/>
      <c r="N77" s="29"/>
      <c r="O77" s="29"/>
      <c r="P77" s="29"/>
    </row>
    <row r="78" spans="1:24" s="18" customFormat="1" ht="15" x14ac:dyDescent="0.25">
      <c r="A78" s="11"/>
      <c r="B78" s="42"/>
      <c r="C78" s="5"/>
      <c r="D78" s="4"/>
      <c r="E78" s="17"/>
      <c r="F78" s="6"/>
      <c r="G78" s="17"/>
      <c r="H78" s="29"/>
      <c r="I78" s="30"/>
      <c r="J78" s="29"/>
      <c r="K78" s="30"/>
      <c r="L78" s="29"/>
      <c r="M78" s="30"/>
      <c r="N78" s="29"/>
      <c r="O78" s="29"/>
      <c r="P78" s="29"/>
    </row>
    <row r="79" spans="1:24" s="18" customFormat="1" ht="15" x14ac:dyDescent="0.25">
      <c r="A79" s="11"/>
      <c r="B79" s="42"/>
      <c r="C79" s="61" t="s">
        <v>5</v>
      </c>
      <c r="D79" s="61"/>
      <c r="E79" s="7" t="s">
        <v>3</v>
      </c>
      <c r="F79" s="6"/>
      <c r="G79" s="17"/>
      <c r="H79" s="29"/>
      <c r="I79" s="30"/>
      <c r="J79" s="29"/>
      <c r="K79" s="30"/>
      <c r="L79" s="29"/>
      <c r="M79" s="30"/>
      <c r="N79" s="29"/>
      <c r="O79" s="29"/>
      <c r="P79" s="29"/>
    </row>
    <row r="80" spans="1:24" s="18" customFormat="1" ht="15" x14ac:dyDescent="0.25">
      <c r="A80" s="11"/>
      <c r="B80" s="42"/>
      <c r="C80" s="17"/>
      <c r="D80" s="6"/>
      <c r="E80" s="12" t="s">
        <v>4</v>
      </c>
      <c r="F80" s="6"/>
      <c r="G80" s="17"/>
      <c r="H80" s="29"/>
      <c r="I80" s="30"/>
      <c r="J80" s="29"/>
      <c r="K80" s="30"/>
      <c r="L80" s="29"/>
      <c r="M80" s="30"/>
      <c r="N80" s="29"/>
      <c r="O80" s="29"/>
      <c r="P80" s="29"/>
    </row>
    <row r="81" spans="1:16" s="18" customFormat="1" ht="15" x14ac:dyDescent="0.25">
      <c r="A81" s="11"/>
      <c r="B81" s="42"/>
      <c r="C81" s="17"/>
      <c r="D81" s="6"/>
      <c r="E81" s="13" t="s">
        <v>3</v>
      </c>
      <c r="F81" s="6"/>
      <c r="G81" s="17"/>
      <c r="H81" s="29"/>
      <c r="I81" s="30"/>
      <c r="J81" s="29"/>
      <c r="K81" s="30"/>
      <c r="L81" s="29"/>
      <c r="M81" s="30"/>
      <c r="N81" s="29"/>
      <c r="O81" s="29"/>
      <c r="P81" s="29"/>
    </row>
    <row r="82" spans="1:16" s="18" customFormat="1" ht="15" x14ac:dyDescent="0.25">
      <c r="A82" s="11"/>
      <c r="B82" s="42"/>
      <c r="C82" s="17"/>
      <c r="D82" s="6"/>
      <c r="E82" s="12" t="s">
        <v>4</v>
      </c>
      <c r="F82" s="6"/>
      <c r="G82" s="17"/>
      <c r="H82" s="29"/>
      <c r="I82" s="30"/>
      <c r="J82" s="29"/>
      <c r="K82" s="30"/>
      <c r="L82" s="29"/>
      <c r="M82" s="30"/>
      <c r="N82" s="29"/>
      <c r="O82" s="29"/>
      <c r="P82" s="29"/>
    </row>
    <row r="83" spans="1:16" s="18" customFormat="1" ht="15" x14ac:dyDescent="0.25">
      <c r="A83" s="11"/>
      <c r="B83" s="42"/>
      <c r="C83" s="17"/>
      <c r="D83" s="6"/>
      <c r="E83" s="13" t="s">
        <v>3</v>
      </c>
      <c r="F83" s="6"/>
      <c r="G83" s="17"/>
      <c r="H83" s="29"/>
      <c r="I83" s="30"/>
      <c r="J83" s="29"/>
      <c r="K83" s="30"/>
      <c r="L83" s="29"/>
      <c r="M83" s="30"/>
      <c r="N83" s="29"/>
      <c r="O83" s="29"/>
      <c r="P83" s="29"/>
    </row>
    <row r="84" spans="1:16" s="18" customFormat="1" ht="15" x14ac:dyDescent="0.25">
      <c r="A84" s="11"/>
      <c r="B84" s="42"/>
      <c r="C84" s="17"/>
      <c r="D84" s="6"/>
      <c r="E84" s="12" t="s">
        <v>4</v>
      </c>
      <c r="F84" s="6"/>
      <c r="G84" s="17"/>
      <c r="H84" s="29"/>
      <c r="I84" s="30"/>
      <c r="J84" s="29"/>
      <c r="K84" s="30"/>
      <c r="L84" s="29"/>
      <c r="M84" s="30"/>
      <c r="N84" s="29"/>
      <c r="O84" s="29"/>
      <c r="P84" s="29"/>
    </row>
    <row r="85" spans="1:16" s="18" customFormat="1" ht="15" x14ac:dyDescent="0.25">
      <c r="A85" s="11"/>
      <c r="B85" s="42"/>
      <c r="C85" s="17"/>
      <c r="D85" s="6"/>
      <c r="E85" s="13" t="s">
        <v>3</v>
      </c>
      <c r="F85" s="6"/>
      <c r="G85" s="17"/>
      <c r="H85" s="29"/>
      <c r="I85" s="30"/>
      <c r="J85" s="29"/>
      <c r="K85" s="30"/>
      <c r="L85" s="29"/>
      <c r="M85" s="30"/>
      <c r="N85" s="29"/>
      <c r="O85" s="29"/>
      <c r="P85" s="29"/>
    </row>
    <row r="86" spans="1:16" s="18" customFormat="1" ht="15" x14ac:dyDescent="0.25">
      <c r="A86" s="11"/>
      <c r="B86" s="42"/>
      <c r="C86" s="17"/>
      <c r="D86" s="6"/>
      <c r="E86" s="12" t="s">
        <v>4</v>
      </c>
      <c r="F86" s="6"/>
      <c r="G86" s="17"/>
      <c r="H86" s="29"/>
      <c r="I86" s="30"/>
      <c r="J86" s="29"/>
      <c r="K86" s="30"/>
      <c r="L86" s="29"/>
      <c r="M86" s="30"/>
      <c r="N86" s="29"/>
      <c r="O86" s="29"/>
      <c r="P86" s="29"/>
    </row>
    <row r="87" spans="1:16" s="18" customFormat="1" ht="15" x14ac:dyDescent="0.25">
      <c r="A87" s="11"/>
      <c r="B87" s="42"/>
      <c r="C87" s="17"/>
      <c r="D87" s="6"/>
      <c r="E87" s="6"/>
      <c r="F87" s="6"/>
      <c r="G87" s="17"/>
      <c r="H87" s="29"/>
      <c r="I87" s="30"/>
      <c r="J87" s="29"/>
      <c r="K87" s="30"/>
      <c r="L87" s="29"/>
      <c r="M87" s="30"/>
      <c r="N87" s="29"/>
      <c r="O87" s="29"/>
      <c r="P87" s="29"/>
    </row>
  </sheetData>
  <autoFilter ref="A7:U74" xr:uid="{00000000-0009-0000-0000-000001000000}"/>
  <sortState xmlns:xlrd2="http://schemas.microsoft.com/office/spreadsheetml/2017/richdata2" ref="A7:P73">
    <sortCondition descending="1" ref="P7:P73"/>
  </sortState>
  <mergeCells count="17">
    <mergeCell ref="H6:I6"/>
    <mergeCell ref="J6:K6"/>
    <mergeCell ref="L6:M6"/>
    <mergeCell ref="N6:O6"/>
    <mergeCell ref="A1:G1"/>
    <mergeCell ref="A2:G2"/>
    <mergeCell ref="A3:G3"/>
    <mergeCell ref="A4:E4"/>
    <mergeCell ref="E6:E7"/>
    <mergeCell ref="F6:F7"/>
    <mergeCell ref="G6:G7"/>
    <mergeCell ref="C76:D76"/>
    <mergeCell ref="C79:D79"/>
    <mergeCell ref="A6:A7"/>
    <mergeCell ref="B6:B7"/>
    <mergeCell ref="C6:C7"/>
    <mergeCell ref="D6:D7"/>
  </mergeCells>
  <pageMargins left="0" right="0" top="0" bottom="0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7-8</vt:lpstr>
      <vt:lpstr>9-11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Nadegda</dc:creator>
  <cp:lastModifiedBy>User</cp:lastModifiedBy>
  <cp:lastPrinted>2020-11-13T15:09:42Z</cp:lastPrinted>
  <dcterms:created xsi:type="dcterms:W3CDTF">2015-11-20T13:04:28Z</dcterms:created>
  <dcterms:modified xsi:type="dcterms:W3CDTF">2020-11-16T05:54:47Z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